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tatistics for the Website\Internet2017\split files eng\"/>
    </mc:Choice>
  </mc:AlternateContent>
  <bookViews>
    <workbookView xWindow="480" yWindow="75" windowWidth="13305" windowHeight="10365" firstSheet="1" activeTab="1"/>
  </bookViews>
  <sheets>
    <sheet name="data" sheetId="5" state="hidden" r:id="rId1"/>
    <sheet name="Τροχαία" sheetId="7" r:id="rId2"/>
    <sheet name="Τροχαία (1)" sheetId="8" r:id="rId3"/>
    <sheet name="Τροχαία (2)" sheetId="9" r:id="rId4"/>
    <sheet name="Τροχαία (3)" sheetId="10" r:id="rId5"/>
    <sheet name="Chart1" sheetId="18" r:id="rId6"/>
    <sheet name="Chart2" sheetId="19" r:id="rId7"/>
    <sheet name="Τροχαία (4)" sheetId="11" state="hidden" r:id="rId8"/>
    <sheet name="Chart3" sheetId="17" r:id="rId9"/>
    <sheet name="data for chart3" sheetId="12" state="hidden" r:id="rId10"/>
  </sheets>
  <externalReferences>
    <externalReference r:id="rId11"/>
  </externalReferences>
  <definedNames>
    <definedName name="_xlnm._FilterDatabase" localSheetId="9" hidden="1">'data for chart3'!$A$22:$C$22</definedName>
    <definedName name="dBase" localSheetId="1">[1]Settings!$A$7:$G$18</definedName>
    <definedName name="dbase">data!$A:$B</definedName>
    <definedName name="dbase1">[1]Settings!$A$7:$G$18</definedName>
    <definedName name="_xlnm.Print_Area" localSheetId="1">Τροχαία!$A$1:$K$33</definedName>
    <definedName name="_xlnm.Print_Area" localSheetId="2">'Τροχαία (1)'!$A$1:$F$13</definedName>
    <definedName name="_xlnm.Print_Area" localSheetId="3">'Τροχαία (2)'!$A$1:$G$21</definedName>
    <definedName name="_xlnm.Print_Area" localSheetId="4">'Τροχαία (3)'!$A$1:$K$12</definedName>
    <definedName name="_xlnm.Print_Area" localSheetId="7">'Τροχαία (4)'!$A$12:$M$52</definedName>
  </definedNames>
  <calcPr calcId="162913"/>
</workbook>
</file>

<file path=xl/calcChain.xml><?xml version="1.0" encoding="utf-8"?>
<calcChain xmlns="http://schemas.openxmlformats.org/spreadsheetml/2006/main">
  <c r="B75" i="5" l="1"/>
  <c r="B74" i="5"/>
  <c r="A31" i="12" s="1"/>
  <c r="B73" i="5"/>
  <c r="A19" i="9" s="1"/>
  <c r="E18" i="9"/>
  <c r="D18" i="9"/>
  <c r="C18" i="9"/>
  <c r="B18" i="9"/>
  <c r="F18" i="9"/>
  <c r="J10" i="10"/>
  <c r="K10" i="10"/>
  <c r="A24" i="7" l="1"/>
  <c r="A9" i="9"/>
  <c r="A12" i="10"/>
  <c r="A11" i="7"/>
  <c r="A13" i="8"/>
  <c r="G5" i="12"/>
  <c r="G6" i="12"/>
  <c r="G7" i="12"/>
  <c r="G8" i="12"/>
  <c r="B24" i="12" s="1"/>
  <c r="G9" i="12"/>
  <c r="B30" i="12" s="1"/>
  <c r="G10" i="12"/>
  <c r="B27" i="12" s="1"/>
  <c r="G11" i="12"/>
  <c r="B31" i="12" s="1"/>
  <c r="G12" i="12"/>
  <c r="B32" i="12" s="1"/>
  <c r="G13" i="12"/>
  <c r="B33" i="12" s="1"/>
  <c r="G14" i="12"/>
  <c r="B26" i="12" s="1"/>
  <c r="G15" i="12"/>
  <c r="B29" i="12" s="1"/>
  <c r="G16" i="12"/>
  <c r="G17" i="12"/>
  <c r="B25" i="12" s="1"/>
  <c r="G18" i="12"/>
  <c r="G4" i="12"/>
  <c r="B23" i="12" s="1"/>
  <c r="J23" i="7"/>
  <c r="I23" i="7"/>
  <c r="H23" i="7"/>
  <c r="G23" i="7"/>
  <c r="E23" i="7"/>
  <c r="D23" i="7"/>
  <c r="C23" i="7"/>
  <c r="B23" i="7"/>
  <c r="B63" i="5"/>
  <c r="A26" i="12" s="1"/>
  <c r="B64" i="5"/>
  <c r="A30" i="12" s="1"/>
  <c r="B65" i="5"/>
  <c r="A27" i="12" s="1"/>
  <c r="B66" i="5"/>
  <c r="A32" i="12" s="1"/>
  <c r="B67" i="5"/>
  <c r="A29" i="12" s="1"/>
  <c r="B68" i="5"/>
  <c r="A28" i="12" s="1"/>
  <c r="B69" i="5"/>
  <c r="A33" i="12" s="1"/>
  <c r="B70" i="5"/>
  <c r="B22" i="12" s="1"/>
  <c r="B71" i="5"/>
  <c r="C22" i="12" s="1"/>
  <c r="B72" i="5"/>
  <c r="A17" i="9" s="1"/>
  <c r="F19" i="12"/>
  <c r="E19" i="12"/>
  <c r="D19" i="12"/>
  <c r="C19" i="12"/>
  <c r="B19" i="12"/>
  <c r="B49" i="5"/>
  <c r="A1" i="7" s="1"/>
  <c r="B50" i="5"/>
  <c r="A12" i="7" s="1"/>
  <c r="B51" i="5"/>
  <c r="A1" i="8" s="1"/>
  <c r="B52" i="5"/>
  <c r="A1" i="9" s="1"/>
  <c r="B53" i="5"/>
  <c r="A12" i="9" s="1"/>
  <c r="B54" i="5"/>
  <c r="A1" i="10" s="1"/>
  <c r="B55" i="5"/>
  <c r="B56" i="5"/>
  <c r="B57" i="5"/>
  <c r="B58" i="5"/>
  <c r="B59" i="5"/>
  <c r="A22" i="12" s="1"/>
  <c r="B60" i="5"/>
  <c r="A23" i="12" s="1"/>
  <c r="B61" i="5"/>
  <c r="A24" i="12" s="1"/>
  <c r="B62" i="5"/>
  <c r="A25" i="12" s="1"/>
  <c r="B30" i="5"/>
  <c r="A3" i="9" s="1"/>
  <c r="A14" i="9" s="1"/>
  <c r="B31" i="5"/>
  <c r="A4" i="9" s="1"/>
  <c r="B32" i="5"/>
  <c r="A5" i="9" s="1"/>
  <c r="B33" i="5"/>
  <c r="A6" i="9" s="1"/>
  <c r="B34" i="5"/>
  <c r="A7" i="9" s="1"/>
  <c r="B35" i="5"/>
  <c r="A15" i="9" s="1"/>
  <c r="B36" i="5"/>
  <c r="A16" i="9" s="1"/>
  <c r="B37" i="5"/>
  <c r="A3" i="10" s="1"/>
  <c r="B38" i="5"/>
  <c r="B39" i="5"/>
  <c r="B40" i="5"/>
  <c r="A2" i="11" s="1"/>
  <c r="B41" i="5"/>
  <c r="A3" i="11" s="1"/>
  <c r="B42" i="5"/>
  <c r="A4" i="11" s="1"/>
  <c r="B43" i="5"/>
  <c r="A5" i="11" s="1"/>
  <c r="B44" i="5"/>
  <c r="A6" i="11" s="1"/>
  <c r="B45" i="5"/>
  <c r="A7" i="11" s="1"/>
  <c r="B46" i="5"/>
  <c r="A8" i="11" s="1"/>
  <c r="B47" i="5"/>
  <c r="A9" i="11" s="1"/>
  <c r="B48" i="5"/>
  <c r="E2" i="11" s="1"/>
  <c r="B19" i="5"/>
  <c r="A14" i="7" s="1"/>
  <c r="B20" i="5"/>
  <c r="A3" i="7" s="1"/>
  <c r="B21" i="5"/>
  <c r="A3" i="8" s="1"/>
  <c r="B22" i="5"/>
  <c r="A4" i="8" s="1"/>
  <c r="B23" i="5"/>
  <c r="A5" i="8" s="1"/>
  <c r="B24" i="5"/>
  <c r="A6" i="8" s="1"/>
  <c r="B25" i="5"/>
  <c r="A7" i="8" s="1"/>
  <c r="B26" i="5"/>
  <c r="A8" i="8" s="1"/>
  <c r="B27" i="5"/>
  <c r="A9" i="8" s="1"/>
  <c r="B28" i="5"/>
  <c r="A10" i="8" s="1"/>
  <c r="B29" i="5"/>
  <c r="A11" i="8" s="1"/>
  <c r="B18" i="5"/>
  <c r="A22" i="7" s="1"/>
  <c r="G10" i="11"/>
  <c r="F10" i="11"/>
  <c r="H9" i="11" s="1"/>
  <c r="B10" i="11"/>
  <c r="C10" i="11" s="1"/>
  <c r="I10" i="10"/>
  <c r="H10" i="10"/>
  <c r="G10" i="10"/>
  <c r="F10" i="10"/>
  <c r="E10" i="10"/>
  <c r="D10" i="10"/>
  <c r="C10" i="10"/>
  <c r="B10" i="10"/>
  <c r="G16" i="9"/>
  <c r="G15" i="9"/>
  <c r="G18" i="9" s="1"/>
  <c r="F8" i="9"/>
  <c r="E8" i="9"/>
  <c r="D8" i="9"/>
  <c r="C8" i="9"/>
  <c r="B8" i="9"/>
  <c r="G7" i="9"/>
  <c r="G6" i="9"/>
  <c r="G5" i="9"/>
  <c r="G4" i="9"/>
  <c r="G8" i="9" s="1"/>
  <c r="F12" i="8"/>
  <c r="E12" i="8"/>
  <c r="D12" i="8"/>
  <c r="C12" i="8"/>
  <c r="B12" i="8"/>
  <c r="K23" i="7"/>
  <c r="F23" i="7"/>
  <c r="J10" i="7"/>
  <c r="F10" i="7"/>
  <c r="J9" i="7"/>
  <c r="F9" i="7"/>
  <c r="J8" i="7"/>
  <c r="F8" i="7"/>
  <c r="J7" i="7"/>
  <c r="F7" i="7"/>
  <c r="J6" i="7"/>
  <c r="F6" i="7"/>
  <c r="B17" i="5"/>
  <c r="A21" i="7" s="1"/>
  <c r="B16" i="5"/>
  <c r="A20" i="7" s="1"/>
  <c r="B15" i="5"/>
  <c r="A19" i="7" s="1"/>
  <c r="B6" i="5"/>
  <c r="A34" i="12" s="1"/>
  <c r="B12" i="5"/>
  <c r="I5" i="7" s="1"/>
  <c r="B11" i="5"/>
  <c r="H5" i="7" s="1"/>
  <c r="B10" i="5"/>
  <c r="G3" i="11" s="1"/>
  <c r="B9" i="5"/>
  <c r="H4" i="7" s="1"/>
  <c r="B8" i="5"/>
  <c r="G3" i="7" s="1"/>
  <c r="B7" i="5"/>
  <c r="B3" i="7" s="1"/>
  <c r="B14" i="5"/>
  <c r="A18" i="7" s="1"/>
  <c r="B13" i="5"/>
  <c r="A17" i="7" s="1"/>
  <c r="B2" i="5"/>
  <c r="B14" i="7" s="1"/>
  <c r="B5" i="5"/>
  <c r="E5" i="7" s="1"/>
  <c r="B4" i="5"/>
  <c r="D5" i="7" s="1"/>
  <c r="B3" i="5"/>
  <c r="C5" i="7" s="1"/>
  <c r="B28" i="12" l="1"/>
  <c r="B34" i="12" s="1"/>
  <c r="C29" i="12" s="1"/>
  <c r="D4" i="10"/>
  <c r="H4" i="10"/>
  <c r="F4" i="10"/>
  <c r="J4" i="10"/>
  <c r="B4" i="10"/>
  <c r="C4" i="10"/>
  <c r="G4" i="10"/>
  <c r="K4" i="10"/>
  <c r="E4" i="10"/>
  <c r="I4" i="10"/>
  <c r="A8" i="9"/>
  <c r="A10" i="10"/>
  <c r="H2" i="11"/>
  <c r="C2" i="11"/>
  <c r="G5" i="7"/>
  <c r="A12" i="8"/>
  <c r="A23" i="7"/>
  <c r="F3" i="11"/>
  <c r="H3" i="11" s="1"/>
  <c r="A10" i="11"/>
  <c r="E10" i="11" s="1"/>
  <c r="F5" i="7"/>
  <c r="J5" i="7" s="1"/>
  <c r="H6" i="11"/>
  <c r="H11" i="10"/>
  <c r="G19" i="12"/>
  <c r="H7" i="11"/>
  <c r="H8" i="11"/>
  <c r="H4" i="11"/>
  <c r="H5" i="11"/>
  <c r="H10" i="11"/>
  <c r="B11" i="10"/>
  <c r="F11" i="10"/>
  <c r="D11" i="10"/>
  <c r="B5" i="7"/>
  <c r="G14" i="7"/>
  <c r="C7" i="11"/>
  <c r="C3" i="11"/>
  <c r="C5" i="11"/>
  <c r="C9" i="11"/>
  <c r="J11" i="10"/>
  <c r="C4" i="11"/>
  <c r="C6" i="11"/>
  <c r="C8" i="11"/>
  <c r="A18" i="9"/>
  <c r="C24" i="12" l="1"/>
  <c r="C31" i="12"/>
  <c r="C28" i="12"/>
  <c r="C26" i="12"/>
  <c r="C33" i="12"/>
  <c r="C25" i="12"/>
  <c r="C32" i="12"/>
  <c r="C23" i="12"/>
  <c r="C30" i="12"/>
  <c r="C34" i="12"/>
  <c r="C27" i="12"/>
</calcChain>
</file>

<file path=xl/sharedStrings.xml><?xml version="1.0" encoding="utf-8"?>
<sst xmlns="http://schemas.openxmlformats.org/spreadsheetml/2006/main" count="186" uniqueCount="177">
  <si>
    <t>ΣΥΝΟΛΟ</t>
  </si>
  <si>
    <t>code</t>
  </si>
  <si>
    <t>greek</t>
  </si>
  <si>
    <t>english</t>
  </si>
  <si>
    <t>TOTAL</t>
  </si>
  <si>
    <t>Ελληνικά</t>
  </si>
  <si>
    <t>Αγγλικά</t>
  </si>
  <si>
    <t>selected Lang</t>
  </si>
  <si>
    <t>ΠΙΝΑΚΑΣ ΤΡΟΧΑΙΩΝ ΔΥΣΤΥΧΗΜΑΤΩΝ / ΘΥΜΑΤΩΝ</t>
  </si>
  <si>
    <t>Έτος</t>
  </si>
  <si>
    <t>ΔΥΣΤΥΧΗΜΑΤΑ</t>
  </si>
  <si>
    <t>ΘΥΜΑΤΑ</t>
  </si>
  <si>
    <t>Τραυματίες</t>
  </si>
  <si>
    <t>Θανατηφόρα</t>
  </si>
  <si>
    <t>Σοβαρά</t>
  </si>
  <si>
    <t>Ελαφρά</t>
  </si>
  <si>
    <t>Ζημιές</t>
  </si>
  <si>
    <t>Νεκροί</t>
  </si>
  <si>
    <t>ΠΙΝΑΚΑΣ ΤΡΟΧΑΙΩΝ ΔΥΣΤΥΧΗΜΑΤΩΝ / ΘΥΜΑΤΩΝ ΚΑΤΑ ΕΠΑΡΧΙΑ</t>
  </si>
  <si>
    <t>Λευκωσία</t>
  </si>
  <si>
    <t>Αμμόχωστος</t>
  </si>
  <si>
    <t>Λεμεσός</t>
  </si>
  <si>
    <t>Λάρνακα</t>
  </si>
  <si>
    <t>Πάφος</t>
  </si>
  <si>
    <t>Μόρφου</t>
  </si>
  <si>
    <t xml:space="preserve">ΚΑΤΑΣΤΑΣΗ ΝΕΚΡΩΝ ΤΩΝ ΘΑΝΑΤΗΦΟΡΩΝ ΔΥΣΤΥΧΗΜΑΤΩΝ </t>
  </si>
  <si>
    <t>Θέση Νεκρού</t>
  </si>
  <si>
    <t>Πεζοί</t>
  </si>
  <si>
    <t>Οδηγοί</t>
  </si>
  <si>
    <t>Επιβάτες Οχήματος</t>
  </si>
  <si>
    <t>Μοτοποδηλάτες</t>
  </si>
  <si>
    <t>Επιβ. Μοτοποδηλ.</t>
  </si>
  <si>
    <t>Μοτοσυκλετιστές</t>
  </si>
  <si>
    <t>Επιβ. Μοτοσυκλ.</t>
  </si>
  <si>
    <t>Ποδηλάτες</t>
  </si>
  <si>
    <t>ΚΑΤΑΣΤΑΣΗ ΝΕΚΡΩΝ ΟΔΗΓΩΝ ΚΑΙ ΕΠΙΒΑΤΩΝ
 ΑΝΑΛΟΓΑ ΜΕ ΤΗ ΧΡΗΣΗ ΖΩΝΗΣ ΑΣΦΑΛΕΙΑΣ</t>
  </si>
  <si>
    <t>Περιγραφή</t>
  </si>
  <si>
    <t>% 
2007-2011</t>
  </si>
  <si>
    <t>Έφεραν ζώνη ασφαλείας</t>
  </si>
  <si>
    <t>Δεν έφεραν ζώνη ασφαλείας</t>
  </si>
  <si>
    <t>Δεν υποχρεούντο να φέρουν ζώνη ασφαλείας</t>
  </si>
  <si>
    <t>Είναι άγνωστο αν έφεραν ζώνη ασφαλείας</t>
  </si>
  <si>
    <t>ΚΑΤΑΣΤΑΣΗ ΝΕΚΡΩΝ ΜΟΤΟΠΟΔΗΛΑΤΙΣΤΩΝ/ΜΟΤΟΣΥΚΛΕΤΙΣΤΩΝ ΚΑΙ ΕΠΙΒΑΤΩΝ ΑΝΑΛΟΓΑ ΜΕ ΤΗ ΧΡΗΣΗ ΠΡΟΣΤΑΤΕΥΤΙΚΟΥ ΚΡΑΝΟΥΣ</t>
  </si>
  <si>
    <t xml:space="preserve">Έφεραν κράνος  </t>
  </si>
  <si>
    <t xml:space="preserve">Δεν έφεραν κράνος  </t>
  </si>
  <si>
    <t>ΚΑΤΑΣΤΑΣΗ ΝΕΚΡΩΝ ΤΩΝ ΘΑΝΑΤΗΦΟΡΩΝ ΔΥΣΤΥΧΗΜΑΤΩΝ 
ΚΑΤΆ ΗΛΙΚΙΑΚΗ ΟΜΑΔΑ ΚΑΙ ΦΥΛΟ</t>
  </si>
  <si>
    <t>Ηλικιακή Ομάδα</t>
  </si>
  <si>
    <t>Άντρες</t>
  </si>
  <si>
    <t>Γυναίκες</t>
  </si>
  <si>
    <t>0-14</t>
  </si>
  <si>
    <t>15-24</t>
  </si>
  <si>
    <t>25-39</t>
  </si>
  <si>
    <t>40-59</t>
  </si>
  <si>
    <t>60+</t>
  </si>
  <si>
    <t>Ημέρα</t>
  </si>
  <si>
    <t>Ώρα</t>
  </si>
  <si>
    <t>Δευτέρα</t>
  </si>
  <si>
    <t>Τρίτη</t>
  </si>
  <si>
    <t>00:00-03:59</t>
  </si>
  <si>
    <t>Τετάρτη</t>
  </si>
  <si>
    <t>04:00-07:59</t>
  </si>
  <si>
    <t>Πέμπτη</t>
  </si>
  <si>
    <t>08:00-11:59</t>
  </si>
  <si>
    <t>Παρασκευή</t>
  </si>
  <si>
    <t>12:00-15:59</t>
  </si>
  <si>
    <t>Σάββατο</t>
  </si>
  <si>
    <t>16:00-19:59</t>
  </si>
  <si>
    <t>Κυριακή</t>
  </si>
  <si>
    <t>20:00-23:59</t>
  </si>
  <si>
    <t>Επαρχίες</t>
  </si>
  <si>
    <t>Districts</t>
  </si>
  <si>
    <t>Nicosia</t>
  </si>
  <si>
    <t>Famagusta</t>
  </si>
  <si>
    <t>Limasol</t>
  </si>
  <si>
    <t>Pafos</t>
  </si>
  <si>
    <t>Fatal</t>
  </si>
  <si>
    <t>Serious</t>
  </si>
  <si>
    <t>Slight</t>
  </si>
  <si>
    <t>Damages</t>
  </si>
  <si>
    <t>ACCIDENTS</t>
  </si>
  <si>
    <t>VICTIMS</t>
  </si>
  <si>
    <t>Injuries</t>
  </si>
  <si>
    <t>Dead</t>
  </si>
  <si>
    <t>Larnaka</t>
  </si>
  <si>
    <t>Morfou</t>
  </si>
  <si>
    <t>Year</t>
  </si>
  <si>
    <t>Position</t>
  </si>
  <si>
    <t>Pedestrians</t>
  </si>
  <si>
    <t>Drivers</t>
  </si>
  <si>
    <t>Car passangers</t>
  </si>
  <si>
    <t>Autocyclists</t>
  </si>
  <si>
    <t>Autocycle passangers</t>
  </si>
  <si>
    <t>Motorcyclists</t>
  </si>
  <si>
    <t>Motorcycle passangers</t>
  </si>
  <si>
    <t>Bicyclists</t>
  </si>
  <si>
    <t>Description</t>
  </si>
  <si>
    <t>Use of seat belt</t>
  </si>
  <si>
    <t>Not use of seat belt</t>
  </si>
  <si>
    <t>Not obliged to use seat belt</t>
  </si>
  <si>
    <t>Unknown</t>
  </si>
  <si>
    <t>Use of crash helmet</t>
  </si>
  <si>
    <t>Not use of crash helmet</t>
  </si>
  <si>
    <t>Age Group</t>
  </si>
  <si>
    <t>Male</t>
  </si>
  <si>
    <t>Female</t>
  </si>
  <si>
    <t>Day</t>
  </si>
  <si>
    <t>Monday</t>
  </si>
  <si>
    <t>Tuesday</t>
  </si>
  <si>
    <t>Wednesday</t>
  </si>
  <si>
    <t>Thursday</t>
  </si>
  <si>
    <t>Friday</t>
  </si>
  <si>
    <t>Sunday</t>
  </si>
  <si>
    <t>Saturday</t>
  </si>
  <si>
    <t>Time</t>
  </si>
  <si>
    <t>TABLE OF TRAFFIC ACCIDENTS AND VICTIMS BY DISTRICT</t>
  </si>
  <si>
    <t>FATALITIES BY ROAD USER</t>
  </si>
  <si>
    <t>TABLE OF TRAFFIC ACCIDENTS AND VICTIMS BY YEAR</t>
  </si>
  <si>
    <t>FATALITIES IN RELATION TO THE USE OF SEAT BELT</t>
  </si>
  <si>
    <t>FATALITIES IN RELATION TO THE USE OF CRASH HELMET</t>
  </si>
  <si>
    <t>FATALITIES BY AGE GROUP AND GENDER</t>
  </si>
  <si>
    <t>ΑΛΚΟΟΛΗ</t>
  </si>
  <si>
    <t>ΆΛΛΟ</t>
  </si>
  <si>
    <t>ΑΝΤΙΚΑΝΟΝΙΚΟ ΠΡΟΣΠΕΡΑΣΜΑ</t>
  </si>
  <si>
    <t>ΑΠΡΟΣΕΚΤΗ ΚΑΙ ΑΜΕΛΗΣ ΟΔΗΓΗΣΗ</t>
  </si>
  <si>
    <t>ΑΠΡΟΣΕΚΤΗ ΣΤΡΟΦΗ ΔΕΞΙΑ</t>
  </si>
  <si>
    <t>ΛΑΘΟΣ ΠΕΖΟΥ</t>
  </si>
  <si>
    <t>ΜΗ ΠΑΡΟΧΗ ΠΡΟΤΕΡΑΙΟΤΗΤΑΣ ΣΕ ΔΙΑΒΑΣΗ ΠΕΖΩΝ</t>
  </si>
  <si>
    <t>ΜΗ ΠΑΡΟΧΗ ΠΡΟΤΕΡΑΙΟΤΗΤΑΣ ΣΕ ΟΧΗΜΑΤΑ</t>
  </si>
  <si>
    <t>ΜΗ ΣΥΜΜΟΡΦΩΣΗ ΣΤΑ ΣΗΜΑΤΑ ΤΡΟΧΑΙΑΣ</t>
  </si>
  <si>
    <t>ΜΗ ΤΗΡΗΣΗ ΑΡΙΣΤΕΡΗΣ ΠΛΕΥΡΑΣ</t>
  </si>
  <si>
    <t>ΝΑΡΚΩΤΙΚΑ</t>
  </si>
  <si>
    <t>ΠΡΟΒΛΗΜΑ ΜΕ ΤΟ ΟΧΗΜΑ</t>
  </si>
  <si>
    <t>ΥΠΕΡΒΟΛΙΚΗ ΤΑΧΥΤΗΤΑ</t>
  </si>
  <si>
    <t>ΥΠΝΗΛΙΑ</t>
  </si>
  <si>
    <t>Κυριότερες αιτίες</t>
  </si>
  <si>
    <t>% περιόδου</t>
  </si>
  <si>
    <t>Αλκοόλη</t>
  </si>
  <si>
    <t>Απρόσεκτη και Αμελής Οδήγηση</t>
  </si>
  <si>
    <t>Υπερβολική Ταχύτητα</t>
  </si>
  <si>
    <t>Μη Τήρηση Αριστερής Πλευράς</t>
  </si>
  <si>
    <t>Απρόσεκτη Στροφή Δεξιά</t>
  </si>
  <si>
    <t>Απρόσεκτη Διακίνηση Πεζών</t>
  </si>
  <si>
    <t>Μη Παροχή Προτεραιότητας σε Οχήματα</t>
  </si>
  <si>
    <t>Ναρκωτικά</t>
  </si>
  <si>
    <t>Άλλο</t>
  </si>
  <si>
    <t>Μη Συμμόρφωση στα Σήματα Τροχαίας</t>
  </si>
  <si>
    <t>Non-compliance to traffic police signals</t>
  </si>
  <si>
    <t>Drugs</t>
  </si>
  <si>
    <t>Pedestrian fault</t>
  </si>
  <si>
    <t>Not giving priority to vehicles</t>
  </si>
  <si>
    <t>Right turn</t>
  </si>
  <si>
    <t>Not driving to the left lane</t>
  </si>
  <si>
    <t>Other</t>
  </si>
  <si>
    <t>Speed</t>
  </si>
  <si>
    <t>Careless driving</t>
  </si>
  <si>
    <t>Alcohol</t>
  </si>
  <si>
    <t>Main reasons</t>
  </si>
  <si>
    <t>% period</t>
  </si>
  <si>
    <t>Άγνωστο</t>
  </si>
  <si>
    <t>Source: Analysis and Statistics Office</t>
  </si>
  <si>
    <t>Πηγή: Γραφείο Ανάλυσης και Στατιστικής (ΓΑ&amp;Σ)</t>
  </si>
  <si>
    <t>2012-2016</t>
  </si>
  <si>
    <t xml:space="preserve">Θανατηφόρα Δυστυχήματα κατά Ημέρα, 2012-2016 </t>
  </si>
  <si>
    <t xml:space="preserve">Θανατηφόρα Δυστυχήματα κατά Ώρα, 2012-2016 </t>
  </si>
  <si>
    <t>Θανατηφόρα Δυστυχήματα κατά Κυριότερες Αιτίες, 2012-2016</t>
  </si>
  <si>
    <t>Fatals by Day of Occurance, 2012-2016</t>
  </si>
  <si>
    <t>Fatals by Τime of Οccurance, 2012-2016</t>
  </si>
  <si>
    <t>Fatals by Cause of the accident, 2012-2016</t>
  </si>
  <si>
    <t>Θανατηφόρα Δυστυχήματα κατά Κυριότερες Αιτίες, για την περίοδο 2012-2016</t>
  </si>
  <si>
    <t xml:space="preserve">Fatals by Cause of the accident for the period of years, 2012-2016 </t>
  </si>
  <si>
    <t>Περίοδος τελευταίας πενταετίας 
(2012 - 2016)</t>
  </si>
  <si>
    <t>Last five years 
(2012 - 2016)</t>
  </si>
  <si>
    <t>ΑΠΕΙΡΙΑ ΟΔΗΓΟΥ/ΑΝΗΛΙΚΟΣ ΟΔΗΓΟΣ</t>
  </si>
  <si>
    <t>Μη Παροχή Προτεραιότητας σε Πεζό σε διάβαση πεζών</t>
  </si>
  <si>
    <t>Not giving priority to pedestrians on petestrian crossing</t>
  </si>
  <si>
    <t>ΑΙΤΙΕΣ</t>
  </si>
  <si>
    <t>ΟΔΙΚΕΣ ΣΥΓΚΡΟΥΣΕΙΣ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</si>
</sst>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;\-0;0"/>
  </numFmts>
  <fonts count="18" x14ac:knownFonts="1">
    <font>
      <sz val="10"/>
      <name val="Tahoma"/>
      <charset val="161"/>
    </font>
    <font>
      <sz val="10"/>
      <name val="Tahoma"/>
      <family val="2"/>
      <charset val="161"/>
    </font>
    <font>
      <b/>
      <sz val="12"/>
      <color indexed="9"/>
      <name val="Tahoma"/>
      <family val="2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b/>
      <u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 Greek"/>
    </font>
    <font>
      <sz val="9"/>
      <name val="Arial Greek"/>
      <family val="2"/>
    </font>
    <font>
      <b/>
      <sz val="11"/>
      <name val="Arial"/>
      <family val="2"/>
      <charset val="161"/>
    </font>
    <font>
      <b/>
      <sz val="10"/>
      <name val="Arial"/>
      <family val="2"/>
      <charset val="161"/>
    </font>
    <font>
      <b/>
      <i/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0"/>
      <color theme="3" tint="-0.249977111117893"/>
      <name val="Arial"/>
      <family val="2"/>
      <charset val="161"/>
    </font>
    <font>
      <b/>
      <sz val="10"/>
      <color theme="1"/>
      <name val="Arial"/>
      <family val="2"/>
      <charset val="161"/>
    </font>
    <font>
      <b/>
      <i/>
      <sz val="8"/>
      <name val="Tahoma"/>
      <family val="2"/>
      <charset val="161"/>
    </font>
    <font>
      <b/>
      <i/>
      <sz val="8"/>
      <name val="Arial"/>
      <family val="2"/>
      <charset val="161"/>
    </font>
    <font>
      <b/>
      <sz val="14"/>
      <name val="Calibri"/>
      <family val="2"/>
      <charset val="161"/>
    </font>
  </fonts>
  <fills count="1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6" fillId="0" borderId="0"/>
    <xf numFmtId="0" fontId="3" fillId="0" borderId="0"/>
    <xf numFmtId="0" fontId="3" fillId="0" borderId="0" applyNumberFormat="0" applyFont="0" applyFill="0" applyBorder="0" applyAlignment="0" applyProtection="0"/>
    <xf numFmtId="0" fontId="12" fillId="0" borderId="0"/>
    <xf numFmtId="0" fontId="3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/>
  </cellStyleXfs>
  <cellXfs count="18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4" xfId="0" applyFont="1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6" fillId="0" borderId="0" xfId="1"/>
    <xf numFmtId="0" fontId="7" fillId="0" borderId="0" xfId="5" applyFont="1" applyAlignment="1">
      <alignment horizontal="center" vertical="center"/>
    </xf>
    <xf numFmtId="0" fontId="8" fillId="0" borderId="0" xfId="5" applyFont="1"/>
    <xf numFmtId="0" fontId="3" fillId="0" borderId="11" xfId="5" applyFont="1" applyFill="1" applyBorder="1" applyAlignment="1">
      <alignment horizontal="center" vertical="center" wrapText="1"/>
    </xf>
    <xf numFmtId="0" fontId="3" fillId="0" borderId="22" xfId="5" applyFont="1" applyFill="1" applyBorder="1" applyAlignment="1">
      <alignment horizontal="center" vertical="center" wrapText="1"/>
    </xf>
    <xf numFmtId="3" fontId="3" fillId="0" borderId="22" xfId="5" applyNumberFormat="1" applyFont="1" applyFill="1" applyBorder="1" applyAlignment="1">
      <alignment horizontal="center" vertical="center" wrapText="1"/>
    </xf>
    <xf numFmtId="3" fontId="3" fillId="0" borderId="22" xfId="5" applyNumberFormat="1" applyFont="1" applyFill="1" applyBorder="1" applyAlignment="1">
      <alignment horizontal="center" vertical="center"/>
    </xf>
    <xf numFmtId="0" fontId="3" fillId="0" borderId="21" xfId="5" applyFont="1" applyFill="1" applyBorder="1" applyAlignment="1">
      <alignment horizontal="center" vertical="center" wrapText="1"/>
    </xf>
    <xf numFmtId="0" fontId="3" fillId="0" borderId="19" xfId="5" applyFont="1" applyFill="1" applyBorder="1" applyAlignment="1">
      <alignment horizontal="center" vertical="center" wrapText="1"/>
    </xf>
    <xf numFmtId="0" fontId="3" fillId="0" borderId="27" xfId="5" applyFont="1" applyFill="1" applyBorder="1" applyAlignment="1">
      <alignment horizontal="center" vertical="center" wrapText="1"/>
    </xf>
    <xf numFmtId="3" fontId="3" fillId="0" borderId="27" xfId="5" applyNumberFormat="1" applyFont="1" applyFill="1" applyBorder="1" applyAlignment="1">
      <alignment horizontal="center" vertical="center" wrapText="1"/>
    </xf>
    <xf numFmtId="3" fontId="3" fillId="0" borderId="27" xfId="5" applyNumberFormat="1" applyFont="1" applyFill="1" applyBorder="1" applyAlignment="1">
      <alignment horizontal="center" vertical="center"/>
    </xf>
    <xf numFmtId="0" fontId="3" fillId="0" borderId="29" xfId="5" applyFont="1" applyFill="1" applyBorder="1" applyAlignment="1">
      <alignment horizontal="center" vertical="center" wrapText="1"/>
    </xf>
    <xf numFmtId="0" fontId="3" fillId="0" borderId="25" xfId="5" applyFont="1" applyFill="1" applyBorder="1" applyAlignment="1">
      <alignment horizontal="center" vertical="center" wrapText="1"/>
    </xf>
    <xf numFmtId="3" fontId="3" fillId="0" borderId="25" xfId="5" applyNumberFormat="1" applyFont="1" applyFill="1" applyBorder="1" applyAlignment="1">
      <alignment horizontal="center" vertical="center" wrapText="1"/>
    </xf>
    <xf numFmtId="3" fontId="3" fillId="0" borderId="25" xfId="5" applyNumberFormat="1" applyFont="1" applyFill="1" applyBorder="1" applyAlignment="1">
      <alignment horizontal="center" vertical="center"/>
    </xf>
    <xf numFmtId="0" fontId="5" fillId="0" borderId="0" xfId="5" applyFont="1" applyAlignment="1">
      <alignment vertical="center"/>
    </xf>
    <xf numFmtId="0" fontId="10" fillId="5" borderId="1" xfId="5" applyFont="1" applyFill="1" applyBorder="1" applyAlignment="1">
      <alignment horizontal="center" vertical="center" wrapText="1"/>
    </xf>
    <xf numFmtId="0" fontId="10" fillId="5" borderId="25" xfId="5" applyFont="1" applyFill="1" applyBorder="1" applyAlignment="1">
      <alignment horizontal="center" vertical="center" wrapText="1"/>
    </xf>
    <xf numFmtId="0" fontId="3" fillId="0" borderId="34" xfId="5" applyFont="1" applyFill="1" applyBorder="1" applyAlignment="1">
      <alignment horizontal="center" vertical="center" wrapText="1"/>
    </xf>
    <xf numFmtId="0" fontId="3" fillId="0" borderId="23" xfId="5" applyFont="1" applyFill="1" applyBorder="1" applyAlignment="1">
      <alignment horizontal="center" vertical="center" wrapText="1"/>
    </xf>
    <xf numFmtId="0" fontId="3" fillId="0" borderId="37" xfId="5" applyFont="1" applyFill="1" applyBorder="1" applyAlignment="1">
      <alignment horizontal="center" vertical="center" wrapText="1"/>
    </xf>
    <xf numFmtId="3" fontId="3" fillId="0" borderId="37" xfId="5" applyNumberFormat="1" applyFont="1" applyFill="1" applyBorder="1" applyAlignment="1">
      <alignment horizontal="center" vertical="center" wrapText="1"/>
    </xf>
    <xf numFmtId="3" fontId="10" fillId="4" borderId="39" xfId="5" applyNumberFormat="1" applyFont="1" applyFill="1" applyBorder="1" applyAlignment="1">
      <alignment horizontal="center" vertical="center"/>
    </xf>
    <xf numFmtId="3" fontId="10" fillId="4" borderId="40" xfId="5" applyNumberFormat="1" applyFont="1" applyFill="1" applyBorder="1" applyAlignment="1">
      <alignment horizontal="center" vertical="center"/>
    </xf>
    <xf numFmtId="0" fontId="10" fillId="6" borderId="40" xfId="5" applyFont="1" applyFill="1" applyBorder="1" applyAlignment="1">
      <alignment horizontal="center" vertical="center" wrapText="1"/>
    </xf>
    <xf numFmtId="9" fontId="3" fillId="6" borderId="23" xfId="7" applyFont="1" applyFill="1" applyBorder="1" applyAlignment="1">
      <alignment horizontal="center" vertical="center" wrapText="1"/>
    </xf>
    <xf numFmtId="9" fontId="10" fillId="6" borderId="40" xfId="7" applyFont="1" applyFill="1" applyBorder="1" applyAlignment="1">
      <alignment horizontal="center" vertical="center"/>
    </xf>
    <xf numFmtId="10" fontId="3" fillId="6" borderId="23" xfId="7" applyNumberFormat="1" applyFont="1" applyFill="1" applyBorder="1" applyAlignment="1">
      <alignment horizontal="center" vertical="center" wrapText="1"/>
    </xf>
    <xf numFmtId="10" fontId="10" fillId="6" borderId="40" xfId="5" applyNumberFormat="1" applyFont="1" applyFill="1" applyBorder="1" applyAlignment="1">
      <alignment horizontal="center" vertical="center" wrapText="1"/>
    </xf>
    <xf numFmtId="3" fontId="3" fillId="0" borderId="43" xfId="5" applyNumberFormat="1" applyFont="1" applyFill="1" applyBorder="1" applyAlignment="1">
      <alignment horizontal="center" vertical="center" wrapText="1"/>
    </xf>
    <xf numFmtId="0" fontId="3" fillId="0" borderId="44" xfId="5" applyFont="1" applyFill="1" applyBorder="1" applyAlignment="1">
      <alignment horizontal="center" vertical="center" wrapText="1"/>
    </xf>
    <xf numFmtId="0" fontId="3" fillId="0" borderId="45" xfId="5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10" xfId="0" applyBorder="1" applyAlignment="1"/>
    <xf numFmtId="0" fontId="0" fillId="0" borderId="11" xfId="0" applyBorder="1" applyAlignment="1"/>
    <xf numFmtId="10" fontId="10" fillId="5" borderId="2" xfId="7" applyNumberFormat="1" applyFont="1" applyFill="1" applyBorder="1" applyAlignment="1">
      <alignment horizontal="center" vertical="center" wrapText="1"/>
    </xf>
    <xf numFmtId="0" fontId="10" fillId="5" borderId="42" xfId="5" applyFont="1" applyFill="1" applyBorder="1" applyAlignment="1">
      <alignment horizontal="center" vertical="center" wrapText="1"/>
    </xf>
    <xf numFmtId="10" fontId="10" fillId="5" borderId="47" xfId="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9" borderId="22" xfId="0" applyFont="1" applyFill="1" applyBorder="1" applyAlignment="1">
      <alignment horizontal="center" vertical="center" wrapText="1"/>
    </xf>
    <xf numFmtId="0" fontId="0" fillId="9" borderId="22" xfId="0" applyFill="1" applyBorder="1" applyAlignment="1">
      <alignment horizontal="left" vertical="center"/>
    </xf>
    <xf numFmtId="0" fontId="10" fillId="7" borderId="22" xfId="0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164" fontId="10" fillId="7" borderId="22" xfId="6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4" fillId="8" borderId="51" xfId="0" applyNumberFormat="1" applyFont="1" applyFill="1" applyBorder="1" applyAlignment="1">
      <alignment horizontal="center"/>
    </xf>
    <xf numFmtId="0" fontId="0" fillId="10" borderId="0" xfId="0" applyNumberFormat="1" applyFill="1" applyAlignment="1">
      <alignment horizontal="center"/>
    </xf>
    <xf numFmtId="3" fontId="3" fillId="0" borderId="3" xfId="5" applyNumberFormat="1" applyFont="1" applyFill="1" applyBorder="1" applyAlignment="1">
      <alignment horizontal="center" vertical="center" wrapText="1"/>
    </xf>
    <xf numFmtId="3" fontId="3" fillId="0" borderId="52" xfId="5" applyNumberFormat="1" applyFont="1" applyFill="1" applyBorder="1" applyAlignment="1">
      <alignment horizontal="center" vertical="center" wrapText="1"/>
    </xf>
    <xf numFmtId="3" fontId="3" fillId="0" borderId="57" xfId="5" applyNumberFormat="1" applyFont="1" applyFill="1" applyBorder="1" applyAlignment="1">
      <alignment horizontal="center" vertical="center" wrapText="1"/>
    </xf>
    <xf numFmtId="3" fontId="3" fillId="0" borderId="56" xfId="5" applyNumberFormat="1" applyFont="1" applyFill="1" applyBorder="1" applyAlignment="1">
      <alignment horizontal="center" vertical="center" wrapText="1"/>
    </xf>
    <xf numFmtId="0" fontId="3" fillId="0" borderId="58" xfId="5" applyFont="1" applyFill="1" applyBorder="1" applyAlignment="1">
      <alignment horizontal="center" vertical="center" wrapText="1"/>
    </xf>
    <xf numFmtId="3" fontId="3" fillId="0" borderId="37" xfId="5" applyNumberFormat="1" applyFont="1" applyFill="1" applyBorder="1" applyAlignment="1">
      <alignment horizontal="center" vertical="center"/>
    </xf>
    <xf numFmtId="165" fontId="3" fillId="0" borderId="3" xfId="5" applyNumberFormat="1" applyFont="1" applyFill="1" applyBorder="1" applyAlignment="1">
      <alignment horizontal="center" vertical="center" wrapText="1"/>
    </xf>
    <xf numFmtId="0" fontId="3" fillId="0" borderId="54" xfId="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0" fontId="0" fillId="0" borderId="22" xfId="6" applyNumberFormat="1" applyFont="1" applyBorder="1" applyAlignment="1">
      <alignment horizontal="center" vertical="center"/>
    </xf>
    <xf numFmtId="0" fontId="10" fillId="11" borderId="39" xfId="5" applyFont="1" applyFill="1" applyBorder="1" applyAlignment="1">
      <alignment horizontal="center" vertical="center" wrapText="1"/>
    </xf>
    <xf numFmtId="0" fontId="10" fillId="11" borderId="9" xfId="5" applyFont="1" applyFill="1" applyBorder="1" applyAlignment="1">
      <alignment horizontal="center" vertical="center" wrapText="1"/>
    </xf>
    <xf numFmtId="0" fontId="9" fillId="11" borderId="8" xfId="5" applyFont="1" applyFill="1" applyBorder="1" applyAlignment="1">
      <alignment horizontal="center" vertical="center" wrapText="1"/>
    </xf>
    <xf numFmtId="0" fontId="11" fillId="12" borderId="5" xfId="5" applyFont="1" applyFill="1" applyBorder="1" applyAlignment="1">
      <alignment horizontal="left" vertical="center" wrapText="1"/>
    </xf>
    <xf numFmtId="0" fontId="11" fillId="12" borderId="4" xfId="5" applyFont="1" applyFill="1" applyBorder="1" applyAlignment="1">
      <alignment horizontal="left" vertical="center" wrapText="1"/>
    </xf>
    <xf numFmtId="0" fontId="10" fillId="12" borderId="5" xfId="5" applyFont="1" applyFill="1" applyBorder="1" applyAlignment="1">
      <alignment horizontal="left" vertical="center" wrapText="1"/>
    </xf>
    <xf numFmtId="0" fontId="10" fillId="12" borderId="4" xfId="5" applyFont="1" applyFill="1" applyBorder="1" applyAlignment="1">
      <alignment horizontal="left" vertical="center" wrapText="1"/>
    </xf>
    <xf numFmtId="0" fontId="10" fillId="12" borderId="36" xfId="5" applyFont="1" applyFill="1" applyBorder="1" applyAlignment="1">
      <alignment horizontal="left" vertical="center" wrapText="1"/>
    </xf>
    <xf numFmtId="0" fontId="11" fillId="11" borderId="11" xfId="5" applyFont="1" applyFill="1" applyBorder="1" applyAlignment="1">
      <alignment horizontal="center" vertical="center" wrapText="1"/>
    </xf>
    <xf numFmtId="0" fontId="11" fillId="11" borderId="19" xfId="5" applyFont="1" applyFill="1" applyBorder="1" applyAlignment="1">
      <alignment horizontal="center" vertical="center" wrapText="1"/>
    </xf>
    <xf numFmtId="0" fontId="11" fillId="11" borderId="58" xfId="5" applyFont="1" applyFill="1" applyBorder="1" applyAlignment="1">
      <alignment horizontal="center" vertical="center" wrapText="1"/>
    </xf>
    <xf numFmtId="0" fontId="4" fillId="9" borderId="21" xfId="5" applyFont="1" applyFill="1" applyBorder="1" applyAlignment="1">
      <alignment horizontal="center" vertical="center"/>
    </xf>
    <xf numFmtId="0" fontId="4" fillId="9" borderId="23" xfId="5" applyFont="1" applyFill="1" applyBorder="1" applyAlignment="1">
      <alignment horizontal="center" vertical="center"/>
    </xf>
    <xf numFmtId="0" fontId="10" fillId="12" borderId="26" xfId="5" applyFont="1" applyFill="1" applyBorder="1" applyAlignment="1">
      <alignment horizontal="center" vertical="center" wrapText="1"/>
    </xf>
    <xf numFmtId="0" fontId="10" fillId="12" borderId="25" xfId="5" applyFont="1" applyFill="1" applyBorder="1" applyAlignment="1">
      <alignment horizontal="center" vertical="center" wrapText="1"/>
    </xf>
    <xf numFmtId="0" fontId="10" fillId="12" borderId="1" xfId="5" applyFont="1" applyFill="1" applyBorder="1" applyAlignment="1">
      <alignment horizontal="center" vertical="center" wrapText="1"/>
    </xf>
    <xf numFmtId="0" fontId="10" fillId="7" borderId="2" xfId="5" applyFont="1" applyFill="1" applyBorder="1" applyAlignment="1">
      <alignment horizontal="center" vertical="center" wrapText="1"/>
    </xf>
    <xf numFmtId="3" fontId="10" fillId="7" borderId="23" xfId="5" applyNumberFormat="1" applyFont="1" applyFill="1" applyBorder="1" applyAlignment="1">
      <alignment horizontal="center" vertical="center"/>
    </xf>
    <xf numFmtId="3" fontId="10" fillId="7" borderId="59" xfId="5" applyNumberFormat="1" applyFont="1" applyFill="1" applyBorder="1" applyAlignment="1">
      <alignment horizontal="center" vertical="center"/>
    </xf>
    <xf numFmtId="3" fontId="10" fillId="7" borderId="2" xfId="5" applyNumberFormat="1" applyFont="1" applyFill="1" applyBorder="1" applyAlignment="1">
      <alignment horizontal="center" vertical="center"/>
    </xf>
    <xf numFmtId="3" fontId="10" fillId="7" borderId="23" xfId="5" applyNumberFormat="1" applyFont="1" applyFill="1" applyBorder="1" applyAlignment="1">
      <alignment horizontal="center" vertical="center" wrapText="1"/>
    </xf>
    <xf numFmtId="3" fontId="10" fillId="7" borderId="59" xfId="5" applyNumberFormat="1" applyFont="1" applyFill="1" applyBorder="1" applyAlignment="1">
      <alignment horizontal="center" vertical="center" wrapText="1"/>
    </xf>
    <xf numFmtId="3" fontId="10" fillId="7" borderId="2" xfId="5" applyNumberFormat="1" applyFont="1" applyFill="1" applyBorder="1" applyAlignment="1">
      <alignment horizontal="center" vertical="center" wrapText="1"/>
    </xf>
    <xf numFmtId="0" fontId="10" fillId="12" borderId="56" xfId="5" applyFont="1" applyFill="1" applyBorder="1" applyAlignment="1">
      <alignment horizontal="center" vertical="center" wrapText="1"/>
    </xf>
    <xf numFmtId="0" fontId="10" fillId="7" borderId="8" xfId="5" applyFont="1" applyFill="1" applyBorder="1" applyAlignment="1">
      <alignment horizontal="left" vertical="center" wrapText="1"/>
    </xf>
    <xf numFmtId="0" fontId="10" fillId="7" borderId="38" xfId="5" applyFont="1" applyFill="1" applyBorder="1" applyAlignment="1">
      <alignment horizontal="center" vertical="center" wrapText="1"/>
    </xf>
    <xf numFmtId="3" fontId="10" fillId="7" borderId="39" xfId="5" applyNumberFormat="1" applyFont="1" applyFill="1" applyBorder="1" applyAlignment="1">
      <alignment horizontal="center" vertical="center" wrapText="1"/>
    </xf>
    <xf numFmtId="3" fontId="10" fillId="7" borderId="40" xfId="5" applyNumberFormat="1" applyFont="1" applyFill="1" applyBorder="1" applyAlignment="1">
      <alignment horizontal="center" vertical="center" wrapText="1"/>
    </xf>
    <xf numFmtId="0" fontId="10" fillId="7" borderId="53" xfId="5" applyFont="1" applyFill="1" applyBorder="1" applyAlignment="1">
      <alignment horizontal="center" vertical="center" wrapText="1"/>
    </xf>
    <xf numFmtId="0" fontId="10" fillId="7" borderId="39" xfId="5" applyFont="1" applyFill="1" applyBorder="1" applyAlignment="1">
      <alignment horizontal="center" vertical="center" wrapText="1"/>
    </xf>
    <xf numFmtId="0" fontId="10" fillId="7" borderId="9" xfId="5" applyFont="1" applyFill="1" applyBorder="1" applyAlignment="1">
      <alignment horizontal="center" vertical="center" wrapText="1"/>
    </xf>
    <xf numFmtId="0" fontId="10" fillId="5" borderId="8" xfId="5" applyFont="1" applyFill="1" applyBorder="1" applyAlignment="1">
      <alignment horizontal="center" vertical="center" wrapText="1"/>
    </xf>
    <xf numFmtId="3" fontId="10" fillId="5" borderId="38" xfId="5" applyNumberFormat="1" applyFont="1" applyFill="1" applyBorder="1" applyAlignment="1">
      <alignment horizontal="center" vertical="center"/>
    </xf>
    <xf numFmtId="3" fontId="10" fillId="5" borderId="39" xfId="5" applyNumberFormat="1" applyFont="1" applyFill="1" applyBorder="1" applyAlignment="1">
      <alignment horizontal="center" vertical="center"/>
    </xf>
    <xf numFmtId="3" fontId="10" fillId="5" borderId="40" xfId="5" applyNumberFormat="1" applyFont="1" applyFill="1" applyBorder="1" applyAlignment="1">
      <alignment horizontal="center" vertical="center"/>
    </xf>
    <xf numFmtId="0" fontId="13" fillId="7" borderId="46" xfId="5" applyFont="1" applyFill="1" applyBorder="1" applyAlignment="1">
      <alignment horizontal="center" vertical="center" wrapText="1"/>
    </xf>
    <xf numFmtId="0" fontId="13" fillId="7" borderId="27" xfId="5" applyFont="1" applyFill="1" applyBorder="1" applyAlignment="1">
      <alignment horizontal="center" vertical="center" wrapText="1"/>
    </xf>
    <xf numFmtId="3" fontId="13" fillId="7" borderId="27" xfId="5" applyNumberFormat="1" applyFont="1" applyFill="1" applyBorder="1" applyAlignment="1">
      <alignment horizontal="center" vertical="center" wrapText="1"/>
    </xf>
    <xf numFmtId="0" fontId="13" fillId="7" borderId="23" xfId="5" applyFont="1" applyFill="1" applyBorder="1" applyAlignment="1">
      <alignment horizontal="center" vertical="center" wrapText="1"/>
    </xf>
    <xf numFmtId="0" fontId="11" fillId="12" borderId="1" xfId="5" applyFont="1" applyFill="1" applyBorder="1" applyAlignment="1">
      <alignment horizontal="center" vertical="center" wrapText="1"/>
    </xf>
    <xf numFmtId="0" fontId="11" fillId="12" borderId="2" xfId="5" applyFont="1" applyFill="1" applyBorder="1" applyAlignment="1">
      <alignment horizontal="center" vertical="center" wrapText="1"/>
    </xf>
    <xf numFmtId="0" fontId="10" fillId="11" borderId="38" xfId="5" applyFont="1" applyFill="1" applyBorder="1" applyAlignment="1">
      <alignment horizontal="center" vertical="center" wrapText="1"/>
    </xf>
    <xf numFmtId="10" fontId="10" fillId="12" borderId="44" xfId="7" applyNumberFormat="1" applyFont="1" applyFill="1" applyBorder="1" applyAlignment="1">
      <alignment horizontal="center" vertical="center" wrapText="1"/>
    </xf>
    <xf numFmtId="10" fontId="10" fillId="12" borderId="23" xfId="7" applyNumberFormat="1" applyFont="1" applyFill="1" applyBorder="1" applyAlignment="1">
      <alignment horizontal="center" vertical="center" wrapText="1"/>
    </xf>
    <xf numFmtId="0" fontId="10" fillId="11" borderId="18" xfId="5" applyFont="1" applyFill="1" applyBorder="1" applyAlignment="1">
      <alignment horizontal="center" vertical="center" wrapText="1"/>
    </xf>
    <xf numFmtId="0" fontId="10" fillId="12" borderId="45" xfId="5" applyFont="1" applyFill="1" applyBorder="1" applyAlignment="1">
      <alignment horizontal="center" vertical="center" wrapText="1"/>
    </xf>
    <xf numFmtId="0" fontId="10" fillId="12" borderId="43" xfId="5" applyFont="1" applyFill="1" applyBorder="1" applyAlignment="1">
      <alignment horizontal="center" vertical="center" wrapText="1"/>
    </xf>
    <xf numFmtId="0" fontId="10" fillId="12" borderId="55" xfId="5" applyFont="1" applyFill="1" applyBorder="1" applyAlignment="1">
      <alignment horizontal="center" vertical="center" wrapText="1"/>
    </xf>
    <xf numFmtId="10" fontId="10" fillId="12" borderId="3" xfId="7" applyNumberFormat="1" applyFont="1" applyFill="1" applyBorder="1" applyAlignment="1">
      <alignment horizontal="center" vertical="center" wrapText="1"/>
    </xf>
    <xf numFmtId="0" fontId="11" fillId="12" borderId="28" xfId="5" applyFont="1" applyFill="1" applyBorder="1" applyAlignment="1">
      <alignment horizontal="left" vertical="center" wrapText="1"/>
    </xf>
    <xf numFmtId="3" fontId="3" fillId="0" borderId="35" xfId="5" applyNumberFormat="1" applyFont="1" applyFill="1" applyBorder="1" applyAlignment="1">
      <alignment horizontal="center" vertical="center" wrapText="1"/>
    </xf>
    <xf numFmtId="3" fontId="3" fillId="0" borderId="55" xfId="5" applyNumberFormat="1" applyFont="1" applyFill="1" applyBorder="1" applyAlignment="1">
      <alignment horizontal="center" vertical="center" wrapText="1"/>
    </xf>
    <xf numFmtId="10" fontId="3" fillId="6" borderId="60" xfId="7" applyNumberFormat="1" applyFont="1" applyFill="1" applyBorder="1" applyAlignment="1">
      <alignment horizontal="center" vertical="center" wrapText="1"/>
    </xf>
    <xf numFmtId="0" fontId="11" fillId="11" borderId="29" xfId="5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6" fillId="0" borderId="61" xfId="8" applyFont="1" applyFill="1" applyBorder="1" applyAlignment="1">
      <alignment vertical="center"/>
    </xf>
    <xf numFmtId="0" fontId="16" fillId="0" borderId="0" xfId="1" applyFont="1" applyAlignment="1">
      <alignment vertical="center"/>
    </xf>
    <xf numFmtId="0" fontId="3" fillId="0" borderId="62" xfId="5" applyFont="1" applyFill="1" applyBorder="1" applyAlignment="1">
      <alignment horizontal="center" vertical="center" wrapText="1"/>
    </xf>
    <xf numFmtId="0" fontId="3" fillId="0" borderId="57" xfId="5" applyFont="1" applyFill="1" applyBorder="1" applyAlignment="1">
      <alignment horizontal="center" vertical="center" wrapText="1"/>
    </xf>
    <xf numFmtId="0" fontId="3" fillId="0" borderId="61" xfId="5" applyFont="1" applyFill="1" applyBorder="1" applyAlignment="1">
      <alignment horizontal="center" vertical="center" wrapText="1"/>
    </xf>
    <xf numFmtId="0" fontId="3" fillId="0" borderId="32" xfId="5" applyFont="1" applyFill="1" applyBorder="1" applyAlignment="1">
      <alignment horizontal="center" vertical="center" wrapText="1"/>
    </xf>
    <xf numFmtId="0" fontId="3" fillId="0" borderId="63" xfId="5" applyFont="1" applyFill="1" applyBorder="1" applyAlignment="1">
      <alignment horizontal="center" vertical="center" wrapText="1"/>
    </xf>
    <xf numFmtId="0" fontId="10" fillId="12" borderId="47" xfId="5" applyFont="1" applyFill="1" applyBorder="1" applyAlignment="1">
      <alignment horizontal="center" vertical="center" wrapText="1"/>
    </xf>
    <xf numFmtId="165" fontId="3" fillId="0" borderId="47" xfId="5" applyNumberFormat="1" applyFont="1" applyFill="1" applyBorder="1" applyAlignment="1">
      <alignment horizontal="center" vertical="center" wrapText="1"/>
    </xf>
    <xf numFmtId="165" fontId="3" fillId="0" borderId="22" xfId="5" applyNumberFormat="1" applyFont="1" applyFill="1" applyBorder="1" applyAlignment="1">
      <alignment horizontal="center" vertical="center" wrapText="1"/>
    </xf>
    <xf numFmtId="165" fontId="3" fillId="0" borderId="25" xfId="5" applyNumberFormat="1" applyFont="1" applyFill="1" applyBorder="1" applyAlignment="1">
      <alignment horizontal="center" vertical="center" wrapText="1"/>
    </xf>
    <xf numFmtId="0" fontId="11" fillId="12" borderId="25" xfId="5" applyFont="1" applyFill="1" applyBorder="1" applyAlignment="1">
      <alignment horizontal="center" vertical="center" wrapText="1"/>
    </xf>
    <xf numFmtId="0" fontId="14" fillId="8" borderId="5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4" fillId="8" borderId="51" xfId="0" applyFont="1" applyFill="1" applyBorder="1" applyAlignment="1">
      <alignment horizontal="center"/>
    </xf>
    <xf numFmtId="0" fontId="10" fillId="3" borderId="4" xfId="5" applyFont="1" applyFill="1" applyBorder="1" applyAlignment="1">
      <alignment horizontal="center" vertical="center" wrapText="1"/>
    </xf>
    <xf numFmtId="0" fontId="10" fillId="12" borderId="5" xfId="5" applyFont="1" applyFill="1" applyBorder="1" applyAlignment="1">
      <alignment horizontal="center" vertical="center" wrapText="1"/>
    </xf>
    <xf numFmtId="0" fontId="10" fillId="12" borderId="4" xfId="5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9" fillId="11" borderId="31" xfId="5" applyFont="1" applyFill="1" applyBorder="1" applyAlignment="1">
      <alignment horizontal="center" vertical="center" wrapText="1"/>
    </xf>
    <xf numFmtId="0" fontId="9" fillId="11" borderId="4" xfId="5" applyFont="1" applyFill="1" applyBorder="1" applyAlignment="1">
      <alignment horizontal="center" vertical="center" wrapText="1"/>
    </xf>
    <xf numFmtId="0" fontId="9" fillId="11" borderId="30" xfId="5" applyFont="1" applyFill="1" applyBorder="1" applyAlignment="1">
      <alignment horizontal="center" vertical="center" wrapText="1"/>
    </xf>
    <xf numFmtId="0" fontId="9" fillId="11" borderId="12" xfId="5" applyFont="1" applyFill="1" applyBorder="1" applyAlignment="1">
      <alignment horizontal="center" vertical="center"/>
    </xf>
    <xf numFmtId="0" fontId="9" fillId="11" borderId="32" xfId="5" applyFont="1" applyFill="1" applyBorder="1" applyAlignment="1">
      <alignment horizontal="center" vertical="center"/>
    </xf>
    <xf numFmtId="0" fontId="9" fillId="11" borderId="13" xfId="5" applyFont="1" applyFill="1" applyBorder="1" applyAlignment="1">
      <alignment horizontal="center" vertical="center"/>
    </xf>
    <xf numFmtId="0" fontId="9" fillId="11" borderId="34" xfId="5" applyFont="1" applyFill="1" applyBorder="1" applyAlignment="1">
      <alignment horizontal="center" vertical="center"/>
    </xf>
    <xf numFmtId="0" fontId="9" fillId="11" borderId="22" xfId="5" applyFont="1" applyFill="1" applyBorder="1" applyAlignment="1">
      <alignment horizontal="center" vertical="center"/>
    </xf>
    <xf numFmtId="0" fontId="9" fillId="11" borderId="23" xfId="5" applyFont="1" applyFill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5" fillId="0" borderId="0" xfId="5" applyFont="1" applyAlignment="1">
      <alignment horizontal="center" vertical="center"/>
    </xf>
    <xf numFmtId="0" fontId="9" fillId="11" borderId="14" xfId="5" applyFont="1" applyFill="1" applyBorder="1" applyAlignment="1">
      <alignment horizontal="center" vertical="center" wrapText="1"/>
    </xf>
    <xf numFmtId="0" fontId="9" fillId="11" borderId="19" xfId="5" applyFont="1" applyFill="1" applyBorder="1" applyAlignment="1">
      <alignment horizontal="center" vertical="center" wrapText="1"/>
    </xf>
    <xf numFmtId="0" fontId="9" fillId="11" borderId="24" xfId="5" applyFont="1" applyFill="1" applyBorder="1" applyAlignment="1">
      <alignment horizontal="center" vertical="center" wrapText="1"/>
    </xf>
    <xf numFmtId="0" fontId="9" fillId="11" borderId="14" xfId="5" applyFont="1" applyFill="1" applyBorder="1" applyAlignment="1">
      <alignment horizontal="center" vertical="center"/>
    </xf>
    <xf numFmtId="0" fontId="9" fillId="11" borderId="15" xfId="5" applyFont="1" applyFill="1" applyBorder="1" applyAlignment="1">
      <alignment horizontal="center" vertical="center"/>
    </xf>
    <xf numFmtId="0" fontId="9" fillId="11" borderId="16" xfId="5" applyFont="1" applyFill="1" applyBorder="1" applyAlignment="1">
      <alignment horizontal="center" vertical="center"/>
    </xf>
    <xf numFmtId="0" fontId="9" fillId="11" borderId="10" xfId="5" applyFont="1" applyFill="1" applyBorder="1" applyAlignment="1">
      <alignment horizontal="center" vertical="center"/>
    </xf>
    <xf numFmtId="0" fontId="9" fillId="11" borderId="20" xfId="5" applyFont="1" applyFill="1" applyBorder="1" applyAlignment="1">
      <alignment horizontal="center" vertical="center"/>
    </xf>
    <xf numFmtId="0" fontId="9" fillId="11" borderId="6" xfId="5" applyFont="1" applyFill="1" applyBorder="1" applyAlignment="1">
      <alignment horizontal="center" vertical="center"/>
    </xf>
    <xf numFmtId="0" fontId="9" fillId="11" borderId="17" xfId="5" applyFont="1" applyFill="1" applyBorder="1" applyAlignment="1">
      <alignment horizontal="center" vertical="center"/>
    </xf>
    <xf numFmtId="0" fontId="9" fillId="11" borderId="18" xfId="5" applyFont="1" applyFill="1" applyBorder="1" applyAlignment="1">
      <alignment horizontal="center" vertical="center"/>
    </xf>
    <xf numFmtId="0" fontId="10" fillId="9" borderId="22" xfId="5" applyFont="1" applyFill="1" applyBorder="1" applyAlignment="1">
      <alignment horizontal="center" vertical="center"/>
    </xf>
    <xf numFmtId="0" fontId="4" fillId="0" borderId="0" xfId="5" applyFont="1" applyAlignment="1">
      <alignment horizontal="center" vertical="center" wrapText="1"/>
    </xf>
    <xf numFmtId="0" fontId="4" fillId="0" borderId="0" xfId="5" applyNumberFormat="1" applyFont="1" applyAlignment="1">
      <alignment horizontal="center" vertical="center" wrapText="1"/>
    </xf>
    <xf numFmtId="0" fontId="9" fillId="11" borderId="41" xfId="5" applyFont="1" applyFill="1" applyBorder="1" applyAlignment="1">
      <alignment horizontal="center" vertical="center" wrapText="1"/>
    </xf>
    <xf numFmtId="0" fontId="9" fillId="11" borderId="42" xfId="5" applyFont="1" applyFill="1" applyBorder="1" applyAlignment="1">
      <alignment horizontal="center" vertical="center" wrapText="1"/>
    </xf>
    <xf numFmtId="0" fontId="10" fillId="11" borderId="33" xfId="5" applyFont="1" applyFill="1" applyBorder="1" applyAlignment="1">
      <alignment horizontal="center" vertical="center" wrapText="1"/>
    </xf>
    <xf numFmtId="0" fontId="10" fillId="11" borderId="49" xfId="5" applyFont="1" applyFill="1" applyBorder="1" applyAlignment="1">
      <alignment horizontal="center" vertical="center" wrapText="1"/>
    </xf>
    <xf numFmtId="0" fontId="10" fillId="11" borderId="13" xfId="5" applyFont="1" applyFill="1" applyBorder="1" applyAlignment="1">
      <alignment horizontal="center" vertical="center" wrapText="1"/>
    </xf>
    <xf numFmtId="3" fontId="10" fillId="5" borderId="26" xfId="5" applyNumberFormat="1" applyFont="1" applyFill="1" applyBorder="1" applyAlignment="1">
      <alignment horizontal="center" vertical="center"/>
    </xf>
    <xf numFmtId="3" fontId="10" fillId="5" borderId="2" xfId="5" applyNumberFormat="1" applyFont="1" applyFill="1" applyBorder="1" applyAlignment="1">
      <alignment horizontal="center" vertical="center"/>
    </xf>
    <xf numFmtId="0" fontId="10" fillId="5" borderId="36" xfId="5" applyFont="1" applyFill="1" applyBorder="1" applyAlignment="1">
      <alignment horizontal="center" vertical="center" wrapText="1"/>
    </xf>
    <xf numFmtId="0" fontId="10" fillId="5" borderId="42" xfId="5" applyFont="1" applyFill="1" applyBorder="1" applyAlignment="1">
      <alignment horizontal="center" vertical="center" wrapText="1"/>
    </xf>
    <xf numFmtId="3" fontId="10" fillId="5" borderId="1" xfId="5" applyNumberFormat="1" applyFont="1" applyFill="1" applyBorder="1" applyAlignment="1">
      <alignment horizontal="center" vertical="center"/>
    </xf>
    <xf numFmtId="3" fontId="10" fillId="5" borderId="25" xfId="5" applyNumberFormat="1" applyFont="1" applyFill="1" applyBorder="1" applyAlignment="1">
      <alignment horizontal="center" vertical="center"/>
    </xf>
    <xf numFmtId="0" fontId="10" fillId="11" borderId="48" xfId="5" applyFont="1" applyFill="1" applyBorder="1" applyAlignment="1">
      <alignment horizontal="center" vertical="center" wrapText="1"/>
    </xf>
    <xf numFmtId="0" fontId="9" fillId="11" borderId="5" xfId="5" applyFont="1" applyFill="1" applyBorder="1" applyAlignment="1">
      <alignment horizontal="center" vertical="center" wrapText="1"/>
    </xf>
  </cellXfs>
  <cellStyles count="9">
    <cellStyle name="Normal" xfId="0" builtinId="0"/>
    <cellStyle name="Normal 2" xfId="1"/>
    <cellStyle name="Normal 2 2" xfId="2"/>
    <cellStyle name="Normal 3" xfId="3"/>
    <cellStyle name="Normal 3 2" xfId="4"/>
    <cellStyle name="Normal 4" xfId="8"/>
    <cellStyle name="Normal_traffic 2003" xfId="5"/>
    <cellStyle name="Percent" xfId="6" builtinId="5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data!$B$55</c:f>
          <c:strCache>
            <c:ptCount val="1"/>
            <c:pt idx="0">
              <c:v>Fatals by Day of Occurance, 2012-2016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6133694670280052E-3"/>
                  <c:y val="0.10576015108593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35E-4D12-BD22-E4A684A57B95}"/>
                </c:ext>
              </c:extLst>
            </c:dLbl>
            <c:dLbl>
              <c:idx val="1"/>
              <c:layout>
                <c:manualLayout>
                  <c:x val="0"/>
                  <c:y val="0.117091595845136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35E-4D12-BD22-E4A684A57B95}"/>
                </c:ext>
              </c:extLst>
            </c:dLbl>
            <c:dLbl>
              <c:idx val="2"/>
              <c:layout>
                <c:manualLayout>
                  <c:x val="1.8066847335140121E-3"/>
                  <c:y val="0.101983002832861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35E-4D12-BD22-E4A684A57B95}"/>
                </c:ext>
              </c:extLst>
            </c:dLbl>
            <c:dLbl>
              <c:idx val="3"/>
              <c:layout>
                <c:manualLayout>
                  <c:x val="6.6244341635228378E-17"/>
                  <c:y val="9.8205854579793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35E-4D12-BD22-E4A684A57B95}"/>
                </c:ext>
              </c:extLst>
            </c:dLbl>
            <c:dLbl>
              <c:idx val="4"/>
              <c:layout>
                <c:manualLayout>
                  <c:x val="0"/>
                  <c:y val="9.8205854579793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35E-4D12-BD22-E4A684A57B95}"/>
                </c:ext>
              </c:extLst>
            </c:dLbl>
            <c:dLbl>
              <c:idx val="5"/>
              <c:layout>
                <c:manualLayout>
                  <c:x val="0"/>
                  <c:y val="9.8205854579793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35E-4D12-BD22-E4A684A57B95}"/>
                </c:ext>
              </c:extLst>
            </c:dLbl>
            <c:dLbl>
              <c:idx val="6"/>
              <c:layout>
                <c:manualLayout>
                  <c:x val="1.8066847335140121E-3"/>
                  <c:y val="0.101983002832861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35E-4D12-BD22-E4A684A57B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'Τροχαία (4)'!$A$3:$A$9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'Τροχαία (4)'!$B$3:$B$9</c:f>
              <c:numCache>
                <c:formatCode>General</c:formatCode>
                <c:ptCount val="7"/>
                <c:pt idx="0">
                  <c:v>16</c:v>
                </c:pt>
                <c:pt idx="1">
                  <c:v>23</c:v>
                </c:pt>
                <c:pt idx="2">
                  <c:v>35</c:v>
                </c:pt>
                <c:pt idx="3">
                  <c:v>39</c:v>
                </c:pt>
                <c:pt idx="4">
                  <c:v>46</c:v>
                </c:pt>
                <c:pt idx="5">
                  <c:v>40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35E-4D12-BD22-E4A684A57B95}"/>
            </c:ext>
          </c:extLst>
        </c:ser>
        <c:ser>
          <c:idx val="1"/>
          <c:order val="1"/>
          <c:tx>
            <c:strRef>
              <c:f>'Τροχαία (4)'!$C$2</c:f>
              <c:strCache>
                <c:ptCount val="1"/>
                <c:pt idx="0">
                  <c:v>% period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-2.0115154324168445E-2"/>
                  <c:y val="-0.27807245607102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35E-4D12-BD22-E4A684A57B95}"/>
                </c:ext>
              </c:extLst>
            </c:dLbl>
            <c:dLbl>
              <c:idx val="1"/>
              <c:layout>
                <c:manualLayout>
                  <c:x val="-2.4304565975247942E-2"/>
                  <c:y val="-0.390049343751100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35E-4D12-BD22-E4A684A57B95}"/>
                </c:ext>
              </c:extLst>
            </c:dLbl>
            <c:dLbl>
              <c:idx val="2"/>
              <c:layout>
                <c:manualLayout>
                  <c:x val="-2.2559715195115411E-2"/>
                  <c:y val="-0.598498036620529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35E-4D12-BD22-E4A684A57B95}"/>
                </c:ext>
              </c:extLst>
            </c:dLbl>
            <c:dLbl>
              <c:idx val="3"/>
              <c:layout>
                <c:manualLayout>
                  <c:x val="-2.3848524204152614E-2"/>
                  <c:y val="-0.684254244119992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35E-4D12-BD22-E4A684A57B95}"/>
                </c:ext>
              </c:extLst>
            </c:dLbl>
            <c:dLbl>
              <c:idx val="4"/>
              <c:layout>
                <c:manualLayout>
                  <c:x val="-2.0889108792293262E-2"/>
                  <c:y val="-0.77596947908791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35E-4D12-BD22-E4A684A57B95}"/>
                </c:ext>
              </c:extLst>
            </c:dLbl>
            <c:dLbl>
              <c:idx val="5"/>
              <c:layout>
                <c:manualLayout>
                  <c:x val="-2.4226328804390348E-2"/>
                  <c:y val="-0.691488008590208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35E-4D12-BD22-E4A684A57B95}"/>
                </c:ext>
              </c:extLst>
            </c:dLbl>
            <c:dLbl>
              <c:idx val="6"/>
              <c:layout>
                <c:manualLayout>
                  <c:x val="-2.5565857082811078E-2"/>
                  <c:y val="-0.638340059871454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35E-4D12-BD22-E4A684A57B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'Τροχαία (4)'!$C$3:$C$9</c:f>
              <c:numCache>
                <c:formatCode>0.00%</c:formatCode>
                <c:ptCount val="7"/>
                <c:pt idx="0">
                  <c:v>6.7510548523206745E-2</c:v>
                </c:pt>
                <c:pt idx="1">
                  <c:v>9.7046413502109699E-2</c:v>
                </c:pt>
                <c:pt idx="2">
                  <c:v>0.14767932489451477</c:v>
                </c:pt>
                <c:pt idx="3">
                  <c:v>0.16455696202531644</c:v>
                </c:pt>
                <c:pt idx="4">
                  <c:v>0.1940928270042194</c:v>
                </c:pt>
                <c:pt idx="5">
                  <c:v>0.16877637130801687</c:v>
                </c:pt>
                <c:pt idx="6">
                  <c:v>0.16033755274261605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35E-4D12-BD22-E4A684A57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315520"/>
        <c:axId val="82333696"/>
        <c:axId val="0"/>
      </c:bar3DChart>
      <c:catAx>
        <c:axId val="8231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333696"/>
        <c:crosses val="autoZero"/>
        <c:auto val="1"/>
        <c:lblAlgn val="ctr"/>
        <c:lblOffset val="100"/>
        <c:noMultiLvlLbl val="0"/>
      </c:catAx>
      <c:valAx>
        <c:axId val="82333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31552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data!$B$56</c:f>
          <c:strCache>
            <c:ptCount val="1"/>
            <c:pt idx="0">
              <c:v>Fatals by Τime of Οccurance, 2012-2016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'Τροχαία (4)'!$H$3</c:f>
              <c:strCache>
                <c:ptCount val="1"/>
                <c:pt idx="0">
                  <c:v>Fatal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05936073059360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2D5-4156-B6EC-CEDB829B8115}"/>
                </c:ext>
              </c:extLst>
            </c:dLbl>
            <c:dLbl>
              <c:idx val="1"/>
              <c:layout>
                <c:manualLayout>
                  <c:x val="0"/>
                  <c:y val="0.11324200913242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2D5-4156-B6EC-CEDB829B8115}"/>
                </c:ext>
              </c:extLst>
            </c:dLbl>
            <c:dLbl>
              <c:idx val="2"/>
              <c:layout>
                <c:manualLayout>
                  <c:x val="0"/>
                  <c:y val="0.102283105022831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2D5-4156-B6EC-CEDB829B8115}"/>
                </c:ext>
              </c:extLst>
            </c:dLbl>
            <c:dLbl>
              <c:idx val="3"/>
              <c:layout>
                <c:manualLayout>
                  <c:x val="1.3570315883508145E-3"/>
                  <c:y val="9.8629951957760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2D5-4156-B6EC-CEDB829B8115}"/>
                </c:ext>
              </c:extLst>
            </c:dLbl>
            <c:dLbl>
              <c:idx val="4"/>
              <c:layout>
                <c:manualLayout>
                  <c:x val="1.4421605880252581E-3"/>
                  <c:y val="0.10958904109589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2D5-4156-B6EC-CEDB829B8115}"/>
                </c:ext>
              </c:extLst>
            </c:dLbl>
            <c:dLbl>
              <c:idx val="5"/>
              <c:layout>
                <c:manualLayout>
                  <c:x val="1.5159684891346478E-3"/>
                  <c:y val="0.105936073059360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2D5-4156-B6EC-CEDB829B81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'Τροχαία (4)'!$E$4:$E$9</c:f>
              <c:strCache>
                <c:ptCount val="6"/>
                <c:pt idx="0">
                  <c:v>00:00-03:59</c:v>
                </c:pt>
                <c:pt idx="1">
                  <c:v>04:00-07:59</c:v>
                </c:pt>
                <c:pt idx="2">
                  <c:v>08:00-11:59</c:v>
                </c:pt>
                <c:pt idx="3">
                  <c:v>12:00-15:59</c:v>
                </c:pt>
                <c:pt idx="4">
                  <c:v>16:00-19:59</c:v>
                </c:pt>
                <c:pt idx="5">
                  <c:v>20:00-23:59</c:v>
                </c:pt>
              </c:strCache>
            </c:strRef>
          </c:cat>
          <c:val>
            <c:numRef>
              <c:f>'Τροχαία (4)'!$F$4:$F$9</c:f>
              <c:numCache>
                <c:formatCode>General</c:formatCode>
                <c:ptCount val="6"/>
                <c:pt idx="0">
                  <c:v>34</c:v>
                </c:pt>
                <c:pt idx="1">
                  <c:v>38</c:v>
                </c:pt>
                <c:pt idx="2">
                  <c:v>39</c:v>
                </c:pt>
                <c:pt idx="3">
                  <c:v>33</c:v>
                </c:pt>
                <c:pt idx="4">
                  <c:v>43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D5-4156-B6EC-CEDB829B8115}"/>
            </c:ext>
          </c:extLst>
        </c:ser>
        <c:ser>
          <c:idx val="0"/>
          <c:order val="1"/>
          <c:spPr>
            <a:noFill/>
          </c:spPr>
          <c:invertIfNegative val="0"/>
          <c:dLbls>
            <c:dLbl>
              <c:idx val="0"/>
              <c:layout>
                <c:manualLayout>
                  <c:x val="-3.4239391714090094E-2"/>
                  <c:y val="-0.36420329433589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2D5-4156-B6EC-CEDB829B8115}"/>
                </c:ext>
              </c:extLst>
            </c:dLbl>
            <c:dLbl>
              <c:idx val="1"/>
              <c:layout>
                <c:manualLayout>
                  <c:x val="-3.2181808077205519E-2"/>
                  <c:y val="-0.397455289513497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2D5-4156-B6EC-CEDB829B8115}"/>
                </c:ext>
              </c:extLst>
            </c:dLbl>
            <c:dLbl>
              <c:idx val="2"/>
              <c:layout>
                <c:manualLayout>
                  <c:x val="-3.2454828825163713E-2"/>
                  <c:y val="-0.40636207393606938"/>
                </c:manualLayout>
              </c:layout>
              <c:numFmt formatCode="0.0%" sourceLinked="0"/>
              <c:spPr/>
              <c:txPr>
                <a:bodyPr rot="0"/>
                <a:lstStyle/>
                <a:p>
                  <a:pPr>
                    <a:defRPr sz="1100"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2D5-4156-B6EC-CEDB829B8115}"/>
                </c:ext>
              </c:extLst>
            </c:dLbl>
            <c:dLbl>
              <c:idx val="3"/>
              <c:layout>
                <c:manualLayout>
                  <c:x val="-3.1871988880609541E-2"/>
                  <c:y val="-0.354711325079768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2D5-4156-B6EC-CEDB829B8115}"/>
                </c:ext>
              </c:extLst>
            </c:dLbl>
            <c:dLbl>
              <c:idx val="4"/>
              <c:layout>
                <c:manualLayout>
                  <c:x val="-3.5169604697251826E-2"/>
                  <c:y val="-0.460225873406558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2D5-4156-B6EC-CEDB829B8115}"/>
                </c:ext>
              </c:extLst>
            </c:dLbl>
            <c:dLbl>
              <c:idx val="5"/>
              <c:layout>
                <c:manualLayout>
                  <c:x val="-3.550521518189613E-2"/>
                  <c:y val="-0.530911834743009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2D5-4156-B6EC-CEDB829B811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'Τροχαία (4)'!$E$4:$E$9</c:f>
              <c:strCache>
                <c:ptCount val="6"/>
                <c:pt idx="0">
                  <c:v>00:00-03:59</c:v>
                </c:pt>
                <c:pt idx="1">
                  <c:v>04:00-07:59</c:v>
                </c:pt>
                <c:pt idx="2">
                  <c:v>08:00-11:59</c:v>
                </c:pt>
                <c:pt idx="3">
                  <c:v>12:00-15:59</c:v>
                </c:pt>
                <c:pt idx="4">
                  <c:v>16:00-19:59</c:v>
                </c:pt>
                <c:pt idx="5">
                  <c:v>20:00-23:59</c:v>
                </c:pt>
              </c:strCache>
            </c:strRef>
          </c:cat>
          <c:val>
            <c:numRef>
              <c:f>'Τροχαία (4)'!$H$4:$H$9</c:f>
              <c:numCache>
                <c:formatCode>0.00%</c:formatCode>
                <c:ptCount val="6"/>
                <c:pt idx="0">
                  <c:v>0.14345991561181434</c:v>
                </c:pt>
                <c:pt idx="1">
                  <c:v>0.16033755274261605</c:v>
                </c:pt>
                <c:pt idx="2">
                  <c:v>0.16455696202531644</c:v>
                </c:pt>
                <c:pt idx="3">
                  <c:v>0.13924050632911392</c:v>
                </c:pt>
                <c:pt idx="4">
                  <c:v>0.18143459915611815</c:v>
                </c:pt>
                <c:pt idx="5">
                  <c:v>0.2109704641350211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2D5-4156-B6EC-CEDB829B8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shape val="box"/>
        <c:axId val="83113472"/>
        <c:axId val="83115008"/>
        <c:axId val="0"/>
      </c:bar3DChart>
      <c:catAx>
        <c:axId val="8311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115008"/>
        <c:crosses val="autoZero"/>
        <c:auto val="1"/>
        <c:lblAlgn val="ctr"/>
        <c:lblOffset val="100"/>
        <c:noMultiLvlLbl val="0"/>
      </c:catAx>
      <c:valAx>
        <c:axId val="83115008"/>
        <c:scaling>
          <c:orientation val="minMax"/>
          <c:max val="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11347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strRef>
          <c:f>data!$B$57</c:f>
          <c:strCache>
            <c:ptCount val="1"/>
            <c:pt idx="0">
              <c:v>Fatals by Cause of the accident, 2012-2016</c:v>
            </c:pt>
          </c:strCache>
        </c:strRef>
      </c:tx>
      <c:layout/>
      <c:overlay val="0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763653382550172"/>
          <c:y val="0.13272012674054817"/>
          <c:w val="0.72734338528324516"/>
          <c:h val="0.844299841870406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for chart3'!$C$22</c:f>
              <c:strCache>
                <c:ptCount val="1"/>
                <c:pt idx="0">
                  <c:v>% period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for chart3'!$A$23:$A$33</c:f>
              <c:strCache>
                <c:ptCount val="11"/>
                <c:pt idx="0">
                  <c:v>Alcohol</c:v>
                </c:pt>
                <c:pt idx="1">
                  <c:v>Careless driving</c:v>
                </c:pt>
                <c:pt idx="2">
                  <c:v>Speed</c:v>
                </c:pt>
                <c:pt idx="3">
                  <c:v>Not driving to the left lane</c:v>
                </c:pt>
                <c:pt idx="4">
                  <c:v>Pedestrian fault</c:v>
                </c:pt>
                <c:pt idx="5">
                  <c:v>Other</c:v>
                </c:pt>
                <c:pt idx="6">
                  <c:v>Drugs</c:v>
                </c:pt>
                <c:pt idx="7">
                  <c:v>Right turn</c:v>
                </c:pt>
                <c:pt idx="8">
                  <c:v>Not giving priority to pedestrians on petestrian crossing</c:v>
                </c:pt>
                <c:pt idx="9">
                  <c:v>Not giving priority to vehicles</c:v>
                </c:pt>
                <c:pt idx="10">
                  <c:v>Non-compliance to traffic police signals</c:v>
                </c:pt>
              </c:strCache>
            </c:strRef>
          </c:cat>
          <c:val>
            <c:numRef>
              <c:f>'data for chart3'!$C$23:$C$33</c:f>
              <c:numCache>
                <c:formatCode>0.00%</c:formatCode>
                <c:ptCount val="11"/>
                <c:pt idx="0">
                  <c:v>0.25316455696202533</c:v>
                </c:pt>
                <c:pt idx="1">
                  <c:v>0.24894514767932491</c:v>
                </c:pt>
                <c:pt idx="2">
                  <c:v>0.11814345991561181</c:v>
                </c:pt>
                <c:pt idx="3">
                  <c:v>0.10970464135021098</c:v>
                </c:pt>
                <c:pt idx="4">
                  <c:v>6.3291139240506333E-2</c:v>
                </c:pt>
                <c:pt idx="5">
                  <c:v>5.9071729957805907E-2</c:v>
                </c:pt>
                <c:pt idx="6">
                  <c:v>5.4852320675105488E-2</c:v>
                </c:pt>
                <c:pt idx="7">
                  <c:v>4.6413502109704644E-2</c:v>
                </c:pt>
                <c:pt idx="8">
                  <c:v>2.1097046413502109E-2</c:v>
                </c:pt>
                <c:pt idx="9">
                  <c:v>1.2658227848101266E-2</c:v>
                </c:pt>
                <c:pt idx="10">
                  <c:v>1.2658227848101266E-2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3-4266-9F2A-4ABBDEA54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168256"/>
        <c:axId val="83186432"/>
      </c:barChart>
      <c:catAx>
        <c:axId val="831682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83186432"/>
        <c:crosses val="autoZero"/>
        <c:auto val="1"/>
        <c:lblAlgn val="ctr"/>
        <c:lblOffset val="100"/>
        <c:noMultiLvlLbl val="0"/>
      </c:catAx>
      <c:valAx>
        <c:axId val="83186432"/>
        <c:scaling>
          <c:orientation val="minMax"/>
        </c:scaling>
        <c:delete val="1"/>
        <c:axPos val="t"/>
        <c:majorGridlines/>
        <c:numFmt formatCode="0.00%" sourceLinked="1"/>
        <c:majorTickMark val="out"/>
        <c:minorTickMark val="none"/>
        <c:tickLblPos val="nextTo"/>
        <c:crossAx val="83168256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9" tint="-0.499984740745262"/>
  </sheetPr>
  <sheetViews>
    <sheetView zoomScale="11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9" tint="-0.499984740745262"/>
  </sheetPr>
  <sheetViews>
    <sheetView zoomScale="118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9" tint="-0.499984740745262"/>
  </sheetPr>
  <sheetViews>
    <sheetView zoomScale="118" workbookViewId="0" zoomToFit="1"/>
  </sheetView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headerFooter>
    <oddFooter>&amp;L&amp;8Γραφείο Ανάλυσης και Στατιστικής&amp;R&amp;8&amp;D</oddFooter>
  </headerFooter>
  <drawing r:id="rId2"/>
</chartsheet>
</file>

<file path=xl/ctrlProps/ctrlProp1.xml><?xml version="1.0" encoding="utf-8"?>
<formControlPr xmlns="http://schemas.microsoft.com/office/spreadsheetml/2009/9/main" objectType="Drop" dropLines="2" dropStyle="combo" dx="16" fmlaLink="$G$2" fmlaRange="$F$2:$F$3" sel="2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2095500</xdr:colOff>
          <xdr:row>0</xdr:row>
          <xdr:rowOff>76200</xdr:rowOff>
        </xdr:from>
        <xdr:to>
          <xdr:col>2</xdr:col>
          <xdr:colOff>3390900</xdr:colOff>
          <xdr:row>0</xdr:row>
          <xdr:rowOff>323850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66695" cy="603788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66695" cy="603788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50551" cy="604595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75"/>
  <sheetViews>
    <sheetView workbookViewId="0">
      <selection activeCell="E1" sqref="E1"/>
    </sheetView>
  </sheetViews>
  <sheetFormatPr defaultRowHeight="12.75" x14ac:dyDescent="0.2"/>
  <cols>
    <col min="1" max="1" width="10.140625" customWidth="1"/>
    <col min="2" max="2" width="27" customWidth="1"/>
    <col min="3" max="3" width="55.7109375" customWidth="1"/>
    <col min="4" max="4" width="54" bestFit="1" customWidth="1"/>
    <col min="6" max="6" width="7.85546875" bestFit="1" customWidth="1"/>
    <col min="7" max="7" width="3.28515625" customWidth="1"/>
  </cols>
  <sheetData>
    <row r="1" spans="1:7" ht="30.75" customHeight="1" thickBot="1" x14ac:dyDescent="0.25">
      <c r="A1" s="7" t="s">
        <v>1</v>
      </c>
      <c r="B1" s="7" t="s">
        <v>7</v>
      </c>
      <c r="C1" s="8" t="s">
        <v>2</v>
      </c>
      <c r="D1" s="9" t="s">
        <v>3</v>
      </c>
    </row>
    <row r="2" spans="1:7" x14ac:dyDescent="0.2">
      <c r="A2" s="10"/>
      <c r="B2" s="52" t="str">
        <f>IF($G$2=1,C2,D2)</f>
        <v>Fatal</v>
      </c>
      <c r="C2" s="5" t="s">
        <v>13</v>
      </c>
      <c r="D2" s="6" t="s">
        <v>75</v>
      </c>
      <c r="F2" s="12" t="s">
        <v>5</v>
      </c>
      <c r="G2" s="13">
        <v>2</v>
      </c>
    </row>
    <row r="3" spans="1:7" ht="13.5" thickBot="1" x14ac:dyDescent="0.25">
      <c r="A3" s="11"/>
      <c r="B3" s="53" t="str">
        <f t="shared" ref="B3:B66" si="0">IF($G$2=1,C3,D3)</f>
        <v>Serious</v>
      </c>
      <c r="C3" s="4" t="s">
        <v>14</v>
      </c>
      <c r="D3" s="3" t="s">
        <v>76</v>
      </c>
      <c r="F3" s="1" t="s">
        <v>6</v>
      </c>
      <c r="G3" s="2"/>
    </row>
    <row r="4" spans="1:7" x14ac:dyDescent="0.2">
      <c r="A4" s="11"/>
      <c r="B4" s="53" t="str">
        <f t="shared" si="0"/>
        <v>Slight</v>
      </c>
      <c r="C4" s="4" t="s">
        <v>15</v>
      </c>
      <c r="D4" s="3" t="s">
        <v>77</v>
      </c>
    </row>
    <row r="5" spans="1:7" x14ac:dyDescent="0.2">
      <c r="A5" s="11"/>
      <c r="B5" s="53" t="str">
        <f t="shared" si="0"/>
        <v>Damages</v>
      </c>
      <c r="C5" s="4" t="s">
        <v>16</v>
      </c>
      <c r="D5" s="3" t="s">
        <v>78</v>
      </c>
    </row>
    <row r="6" spans="1:7" x14ac:dyDescent="0.2">
      <c r="A6" s="11"/>
      <c r="B6" s="53" t="str">
        <f t="shared" si="0"/>
        <v>TOTAL</v>
      </c>
      <c r="C6" s="4" t="s">
        <v>0</v>
      </c>
      <c r="D6" s="3" t="s">
        <v>4</v>
      </c>
    </row>
    <row r="7" spans="1:7" x14ac:dyDescent="0.2">
      <c r="A7" s="11"/>
      <c r="B7" s="53" t="str">
        <f t="shared" si="0"/>
        <v>ACCIDENTS</v>
      </c>
      <c r="C7" s="4" t="s">
        <v>10</v>
      </c>
      <c r="D7" s="3" t="s">
        <v>79</v>
      </c>
    </row>
    <row r="8" spans="1:7" x14ac:dyDescent="0.2">
      <c r="A8" s="11"/>
      <c r="B8" s="53" t="str">
        <f t="shared" si="0"/>
        <v>VICTIMS</v>
      </c>
      <c r="C8" s="4" t="s">
        <v>11</v>
      </c>
      <c r="D8" s="3" t="s">
        <v>80</v>
      </c>
    </row>
    <row r="9" spans="1:7" x14ac:dyDescent="0.2">
      <c r="A9" s="11"/>
      <c r="B9" s="53" t="str">
        <f t="shared" si="0"/>
        <v>Injuries</v>
      </c>
      <c r="C9" s="4" t="s">
        <v>12</v>
      </c>
      <c r="D9" s="3" t="s">
        <v>81</v>
      </c>
    </row>
    <row r="10" spans="1:7" x14ac:dyDescent="0.2">
      <c r="A10" s="11"/>
      <c r="B10" s="53" t="str">
        <f t="shared" si="0"/>
        <v>Dead</v>
      </c>
      <c r="C10" s="4" t="s">
        <v>17</v>
      </c>
      <c r="D10" s="3" t="s">
        <v>82</v>
      </c>
    </row>
    <row r="11" spans="1:7" x14ac:dyDescent="0.2">
      <c r="A11" s="11"/>
      <c r="B11" s="53" t="str">
        <f t="shared" si="0"/>
        <v>Serious</v>
      </c>
      <c r="C11" s="4" t="s">
        <v>14</v>
      </c>
      <c r="D11" s="3" t="s">
        <v>76</v>
      </c>
    </row>
    <row r="12" spans="1:7" x14ac:dyDescent="0.2">
      <c r="A12" s="11"/>
      <c r="B12" s="53" t="str">
        <f t="shared" si="0"/>
        <v>Slight</v>
      </c>
      <c r="C12" s="4" t="s">
        <v>15</v>
      </c>
      <c r="D12" s="3" t="s">
        <v>77</v>
      </c>
    </row>
    <row r="13" spans="1:7" x14ac:dyDescent="0.2">
      <c r="A13" s="11"/>
      <c r="B13" s="53" t="str">
        <f t="shared" si="0"/>
        <v>Nicosia</v>
      </c>
      <c r="C13" s="14" t="s">
        <v>19</v>
      </c>
      <c r="D13" s="15" t="s">
        <v>71</v>
      </c>
    </row>
    <row r="14" spans="1:7" x14ac:dyDescent="0.2">
      <c r="A14" s="11"/>
      <c r="B14" s="53" t="str">
        <f t="shared" si="0"/>
        <v>Limasol</v>
      </c>
      <c r="C14" s="14" t="s">
        <v>21</v>
      </c>
      <c r="D14" s="15" t="s">
        <v>73</v>
      </c>
    </row>
    <row r="15" spans="1:7" x14ac:dyDescent="0.2">
      <c r="A15" s="11"/>
      <c r="B15" s="53" t="str">
        <f t="shared" si="0"/>
        <v>Larnaka</v>
      </c>
      <c r="C15" s="4" t="s">
        <v>22</v>
      </c>
      <c r="D15" s="3" t="s">
        <v>83</v>
      </c>
    </row>
    <row r="16" spans="1:7" x14ac:dyDescent="0.2">
      <c r="A16" s="11"/>
      <c r="B16" s="53" t="str">
        <f t="shared" si="0"/>
        <v>Pafos</v>
      </c>
      <c r="C16" s="17" t="s">
        <v>23</v>
      </c>
      <c r="D16" s="16" t="s">
        <v>74</v>
      </c>
    </row>
    <row r="17" spans="1:4" x14ac:dyDescent="0.2">
      <c r="A17" s="11"/>
      <c r="B17" s="53" t="str">
        <f t="shared" si="0"/>
        <v>Famagusta</v>
      </c>
      <c r="C17" s="17" t="s">
        <v>20</v>
      </c>
      <c r="D17" t="s">
        <v>72</v>
      </c>
    </row>
    <row r="18" spans="1:4" x14ac:dyDescent="0.2">
      <c r="A18" s="11"/>
      <c r="B18" s="53" t="str">
        <f t="shared" si="0"/>
        <v>Morfou</v>
      </c>
      <c r="C18" s="4" t="s">
        <v>24</v>
      </c>
      <c r="D18" s="3" t="s">
        <v>84</v>
      </c>
    </row>
    <row r="19" spans="1:4" x14ac:dyDescent="0.2">
      <c r="A19" s="11"/>
      <c r="B19" s="53" t="str">
        <f t="shared" si="0"/>
        <v>Districts</v>
      </c>
      <c r="C19" s="4" t="s">
        <v>69</v>
      </c>
      <c r="D19" s="3" t="s">
        <v>70</v>
      </c>
    </row>
    <row r="20" spans="1:4" x14ac:dyDescent="0.2">
      <c r="A20" s="11"/>
      <c r="B20" s="53" t="str">
        <f t="shared" si="0"/>
        <v>Year</v>
      </c>
      <c r="C20" s="4" t="s">
        <v>9</v>
      </c>
      <c r="D20" s="3" t="s">
        <v>85</v>
      </c>
    </row>
    <row r="21" spans="1:4" x14ac:dyDescent="0.2">
      <c r="A21" s="11"/>
      <c r="B21" s="53" t="str">
        <f t="shared" si="0"/>
        <v>Position</v>
      </c>
      <c r="C21" s="4" t="s">
        <v>26</v>
      </c>
      <c r="D21" s="16" t="s">
        <v>86</v>
      </c>
    </row>
    <row r="22" spans="1:4" x14ac:dyDescent="0.2">
      <c r="A22" s="11"/>
      <c r="B22" s="53" t="str">
        <f t="shared" si="0"/>
        <v>Pedestrians</v>
      </c>
      <c r="C22" s="17" t="s">
        <v>27</v>
      </c>
      <c r="D22" s="3" t="s">
        <v>87</v>
      </c>
    </row>
    <row r="23" spans="1:4" x14ac:dyDescent="0.2">
      <c r="A23" s="11"/>
      <c r="B23" s="53" t="str">
        <f t="shared" si="0"/>
        <v>Drivers</v>
      </c>
      <c r="C23" s="4" t="s">
        <v>28</v>
      </c>
      <c r="D23" s="3" t="s">
        <v>88</v>
      </c>
    </row>
    <row r="24" spans="1:4" x14ac:dyDescent="0.2">
      <c r="A24" s="11"/>
      <c r="B24" s="53" t="str">
        <f t="shared" si="0"/>
        <v>Car passangers</v>
      </c>
      <c r="C24" s="4" t="s">
        <v>29</v>
      </c>
      <c r="D24" s="3" t="s">
        <v>89</v>
      </c>
    </row>
    <row r="25" spans="1:4" x14ac:dyDescent="0.2">
      <c r="A25" s="11"/>
      <c r="B25" s="53" t="str">
        <f t="shared" si="0"/>
        <v>Autocyclists</v>
      </c>
      <c r="C25" s="4" t="s">
        <v>30</v>
      </c>
      <c r="D25" s="3" t="s">
        <v>90</v>
      </c>
    </row>
    <row r="26" spans="1:4" x14ac:dyDescent="0.2">
      <c r="A26" s="11"/>
      <c r="B26" s="53" t="str">
        <f t="shared" si="0"/>
        <v>Autocycle passangers</v>
      </c>
      <c r="C26" s="4" t="s">
        <v>31</v>
      </c>
      <c r="D26" s="3" t="s">
        <v>91</v>
      </c>
    </row>
    <row r="27" spans="1:4" x14ac:dyDescent="0.2">
      <c r="A27" s="11"/>
      <c r="B27" s="53" t="str">
        <f t="shared" si="0"/>
        <v>Motorcyclists</v>
      </c>
      <c r="C27" s="4" t="s">
        <v>32</v>
      </c>
      <c r="D27" s="3" t="s">
        <v>92</v>
      </c>
    </row>
    <row r="28" spans="1:4" x14ac:dyDescent="0.2">
      <c r="A28" s="11"/>
      <c r="B28" s="53" t="str">
        <f t="shared" si="0"/>
        <v>Motorcycle passangers</v>
      </c>
      <c r="C28" s="4" t="s">
        <v>33</v>
      </c>
      <c r="D28" s="3" t="s">
        <v>93</v>
      </c>
    </row>
    <row r="29" spans="1:4" x14ac:dyDescent="0.2">
      <c r="A29" s="11"/>
      <c r="B29" s="53" t="str">
        <f t="shared" si="0"/>
        <v>Bicyclists</v>
      </c>
      <c r="C29" s="4" t="s">
        <v>34</v>
      </c>
      <c r="D29" s="3" t="s">
        <v>94</v>
      </c>
    </row>
    <row r="30" spans="1:4" x14ac:dyDescent="0.2">
      <c r="A30" s="11"/>
      <c r="B30" s="53" t="str">
        <f t="shared" si="0"/>
        <v>Description</v>
      </c>
      <c r="C30" s="4" t="s">
        <v>36</v>
      </c>
      <c r="D30" s="3" t="s">
        <v>95</v>
      </c>
    </row>
    <row r="31" spans="1:4" x14ac:dyDescent="0.2">
      <c r="A31" s="11"/>
      <c r="B31" s="53" t="str">
        <f t="shared" si="0"/>
        <v>Use of seat belt</v>
      </c>
      <c r="C31" s="4" t="s">
        <v>38</v>
      </c>
      <c r="D31" s="3" t="s">
        <v>96</v>
      </c>
    </row>
    <row r="32" spans="1:4" x14ac:dyDescent="0.2">
      <c r="A32" s="11"/>
      <c r="B32" s="53" t="str">
        <f t="shared" si="0"/>
        <v>Not use of seat belt</v>
      </c>
      <c r="C32" s="4" t="s">
        <v>39</v>
      </c>
      <c r="D32" s="3" t="s">
        <v>97</v>
      </c>
    </row>
    <row r="33" spans="1:4" x14ac:dyDescent="0.2">
      <c r="A33" s="11"/>
      <c r="B33" s="53" t="str">
        <f t="shared" si="0"/>
        <v>Not obliged to use seat belt</v>
      </c>
      <c r="C33" s="4" t="s">
        <v>40</v>
      </c>
      <c r="D33" s="3" t="s">
        <v>98</v>
      </c>
    </row>
    <row r="34" spans="1:4" x14ac:dyDescent="0.2">
      <c r="A34" s="11"/>
      <c r="B34" s="53" t="str">
        <f t="shared" si="0"/>
        <v>Unknown</v>
      </c>
      <c r="C34" s="4" t="s">
        <v>41</v>
      </c>
      <c r="D34" s="3" t="s">
        <v>99</v>
      </c>
    </row>
    <row r="35" spans="1:4" x14ac:dyDescent="0.2">
      <c r="A35" s="11"/>
      <c r="B35" s="53" t="str">
        <f t="shared" si="0"/>
        <v>Use of crash helmet</v>
      </c>
      <c r="C35" s="4" t="s">
        <v>43</v>
      </c>
      <c r="D35" s="3" t="s">
        <v>100</v>
      </c>
    </row>
    <row r="36" spans="1:4" x14ac:dyDescent="0.2">
      <c r="A36" s="11"/>
      <c r="B36" s="53" t="str">
        <f t="shared" si="0"/>
        <v>Not use of crash helmet</v>
      </c>
      <c r="C36" s="4" t="s">
        <v>44</v>
      </c>
      <c r="D36" s="3" t="s">
        <v>101</v>
      </c>
    </row>
    <row r="37" spans="1:4" x14ac:dyDescent="0.2">
      <c r="A37" s="11"/>
      <c r="B37" s="53" t="str">
        <f t="shared" si="0"/>
        <v>Age Group</v>
      </c>
      <c r="C37" s="4" t="s">
        <v>46</v>
      </c>
      <c r="D37" s="3" t="s">
        <v>102</v>
      </c>
    </row>
    <row r="38" spans="1:4" x14ac:dyDescent="0.2">
      <c r="A38" s="11"/>
      <c r="B38" s="53" t="str">
        <f t="shared" si="0"/>
        <v>Male</v>
      </c>
      <c r="C38" s="4" t="s">
        <v>47</v>
      </c>
      <c r="D38" s="3" t="s">
        <v>103</v>
      </c>
    </row>
    <row r="39" spans="1:4" x14ac:dyDescent="0.2">
      <c r="A39" s="11"/>
      <c r="B39" s="53" t="str">
        <f t="shared" si="0"/>
        <v>Female</v>
      </c>
      <c r="C39" s="4" t="s">
        <v>48</v>
      </c>
      <c r="D39" s="3" t="s">
        <v>104</v>
      </c>
    </row>
    <row r="40" spans="1:4" x14ac:dyDescent="0.2">
      <c r="A40" s="11"/>
      <c r="B40" s="53" t="str">
        <f t="shared" si="0"/>
        <v>Day</v>
      </c>
      <c r="C40" s="4" t="s">
        <v>54</v>
      </c>
      <c r="D40" s="3" t="s">
        <v>105</v>
      </c>
    </row>
    <row r="41" spans="1:4" x14ac:dyDescent="0.2">
      <c r="A41" s="11"/>
      <c r="B41" s="53" t="str">
        <f t="shared" si="0"/>
        <v>Monday</v>
      </c>
      <c r="C41" s="4" t="s">
        <v>56</v>
      </c>
      <c r="D41" s="3" t="s">
        <v>106</v>
      </c>
    </row>
    <row r="42" spans="1:4" x14ac:dyDescent="0.2">
      <c r="A42" s="11"/>
      <c r="B42" s="53" t="str">
        <f t="shared" si="0"/>
        <v>Tuesday</v>
      </c>
      <c r="C42" s="4" t="s">
        <v>57</v>
      </c>
      <c r="D42" s="3" t="s">
        <v>107</v>
      </c>
    </row>
    <row r="43" spans="1:4" x14ac:dyDescent="0.2">
      <c r="A43" s="11"/>
      <c r="B43" s="53" t="str">
        <f t="shared" si="0"/>
        <v>Wednesday</v>
      </c>
      <c r="C43" s="4" t="s">
        <v>59</v>
      </c>
      <c r="D43" s="3" t="s">
        <v>108</v>
      </c>
    </row>
    <row r="44" spans="1:4" x14ac:dyDescent="0.2">
      <c r="A44" s="11"/>
      <c r="B44" s="53" t="str">
        <f t="shared" si="0"/>
        <v>Thursday</v>
      </c>
      <c r="C44" s="4" t="s">
        <v>61</v>
      </c>
      <c r="D44" s="3" t="s">
        <v>109</v>
      </c>
    </row>
    <row r="45" spans="1:4" x14ac:dyDescent="0.2">
      <c r="A45" s="11"/>
      <c r="B45" s="53" t="str">
        <f t="shared" si="0"/>
        <v>Friday</v>
      </c>
      <c r="C45" s="4" t="s">
        <v>63</v>
      </c>
      <c r="D45" s="3" t="s">
        <v>110</v>
      </c>
    </row>
    <row r="46" spans="1:4" x14ac:dyDescent="0.2">
      <c r="A46" s="11"/>
      <c r="B46" s="53" t="str">
        <f t="shared" si="0"/>
        <v>Saturday</v>
      </c>
      <c r="C46" s="4" t="s">
        <v>65</v>
      </c>
      <c r="D46" s="3" t="s">
        <v>112</v>
      </c>
    </row>
    <row r="47" spans="1:4" x14ac:dyDescent="0.2">
      <c r="A47" s="11"/>
      <c r="B47" s="53" t="str">
        <f t="shared" si="0"/>
        <v>Sunday</v>
      </c>
      <c r="C47" s="4" t="s">
        <v>67</v>
      </c>
      <c r="D47" s="3" t="s">
        <v>111</v>
      </c>
    </row>
    <row r="48" spans="1:4" x14ac:dyDescent="0.2">
      <c r="A48" s="11"/>
      <c r="B48" s="53" t="str">
        <f t="shared" si="0"/>
        <v>Time</v>
      </c>
      <c r="C48" s="4" t="s">
        <v>55</v>
      </c>
      <c r="D48" s="3" t="s">
        <v>113</v>
      </c>
    </row>
    <row r="49" spans="1:4" x14ac:dyDescent="0.2">
      <c r="A49" s="11"/>
      <c r="B49" s="53" t="str">
        <f t="shared" si="0"/>
        <v>TABLE OF TRAFFIC ACCIDENTS AND VICTIMS BY YEAR</v>
      </c>
      <c r="C49" s="4" t="s">
        <v>8</v>
      </c>
      <c r="D49" s="3" t="s">
        <v>116</v>
      </c>
    </row>
    <row r="50" spans="1:4" x14ac:dyDescent="0.2">
      <c r="A50" s="11"/>
      <c r="B50" s="53" t="str">
        <f t="shared" si="0"/>
        <v>TABLE OF TRAFFIC ACCIDENTS AND VICTIMS BY DISTRICT</v>
      </c>
      <c r="C50" s="4" t="s">
        <v>18</v>
      </c>
      <c r="D50" s="3" t="s">
        <v>114</v>
      </c>
    </row>
    <row r="51" spans="1:4" x14ac:dyDescent="0.2">
      <c r="A51" s="11"/>
      <c r="B51" s="53" t="str">
        <f t="shared" si="0"/>
        <v>FATALITIES BY ROAD USER</v>
      </c>
      <c r="C51" s="4" t="s">
        <v>25</v>
      </c>
      <c r="D51" s="3" t="s">
        <v>115</v>
      </c>
    </row>
    <row r="52" spans="1:4" ht="25.5" x14ac:dyDescent="0.2">
      <c r="A52" s="11"/>
      <c r="B52" s="53" t="str">
        <f t="shared" si="0"/>
        <v>FATALITIES IN RELATION TO THE USE OF SEAT BELT</v>
      </c>
      <c r="C52" s="51" t="s">
        <v>35</v>
      </c>
      <c r="D52" s="3" t="s">
        <v>117</v>
      </c>
    </row>
    <row r="53" spans="1:4" x14ac:dyDescent="0.2">
      <c r="A53" s="11"/>
      <c r="B53" s="53" t="str">
        <f t="shared" si="0"/>
        <v>FATALITIES IN RELATION TO THE USE OF CRASH HELMET</v>
      </c>
      <c r="C53" s="4" t="s">
        <v>42</v>
      </c>
      <c r="D53" s="3" t="s">
        <v>118</v>
      </c>
    </row>
    <row r="54" spans="1:4" ht="25.5" x14ac:dyDescent="0.2">
      <c r="A54" s="11"/>
      <c r="B54" s="53" t="str">
        <f t="shared" si="0"/>
        <v>FATALITIES BY AGE GROUP AND GENDER</v>
      </c>
      <c r="C54" s="51" t="s">
        <v>45</v>
      </c>
      <c r="D54" s="3" t="s">
        <v>119</v>
      </c>
    </row>
    <row r="55" spans="1:4" x14ac:dyDescent="0.2">
      <c r="A55" s="11"/>
      <c r="B55" s="53" t="str">
        <f t="shared" si="0"/>
        <v>Fatals by Day of Occurance, 2012-2016</v>
      </c>
      <c r="C55" s="14" t="s">
        <v>162</v>
      </c>
      <c r="D55" s="15" t="s">
        <v>165</v>
      </c>
    </row>
    <row r="56" spans="1:4" x14ac:dyDescent="0.2">
      <c r="A56" s="11"/>
      <c r="B56" s="53" t="str">
        <f t="shared" si="0"/>
        <v>Fatals by Τime of Οccurance, 2012-2016</v>
      </c>
      <c r="C56" s="17" t="s">
        <v>163</v>
      </c>
      <c r="D56" s="15" t="s">
        <v>166</v>
      </c>
    </row>
    <row r="57" spans="1:4" x14ac:dyDescent="0.2">
      <c r="A57" s="11"/>
      <c r="B57" s="53" t="str">
        <f t="shared" si="0"/>
        <v>Fatals by Cause of the accident, 2012-2016</v>
      </c>
      <c r="C57" s="14" t="s">
        <v>164</v>
      </c>
      <c r="D57" s="15" t="s">
        <v>167</v>
      </c>
    </row>
    <row r="58" spans="1:4" ht="25.5" x14ac:dyDescent="0.2">
      <c r="A58" s="11"/>
      <c r="B58" s="53" t="str">
        <f t="shared" si="0"/>
        <v xml:space="preserve">Fatals by Cause of the accident for the period of years, 2012-2016 </v>
      </c>
      <c r="C58" s="14" t="s">
        <v>168</v>
      </c>
      <c r="D58" s="17" t="s">
        <v>169</v>
      </c>
    </row>
    <row r="59" spans="1:4" x14ac:dyDescent="0.2">
      <c r="A59" s="11"/>
      <c r="B59" s="53" t="str">
        <f t="shared" si="0"/>
        <v>Main reasons</v>
      </c>
      <c r="C59" s="4" t="s">
        <v>134</v>
      </c>
      <c r="D59" s="15" t="s">
        <v>156</v>
      </c>
    </row>
    <row r="60" spans="1:4" x14ac:dyDescent="0.2">
      <c r="A60" s="11"/>
      <c r="B60" s="53" t="str">
        <f t="shared" si="0"/>
        <v>Alcohol</v>
      </c>
      <c r="C60" s="4" t="s">
        <v>136</v>
      </c>
      <c r="D60" s="3" t="s">
        <v>155</v>
      </c>
    </row>
    <row r="61" spans="1:4" x14ac:dyDescent="0.2">
      <c r="A61" s="11"/>
      <c r="B61" s="53" t="str">
        <f t="shared" si="0"/>
        <v>Careless driving</v>
      </c>
      <c r="C61" s="4" t="s">
        <v>137</v>
      </c>
      <c r="D61" s="3" t="s">
        <v>154</v>
      </c>
    </row>
    <row r="62" spans="1:4" x14ac:dyDescent="0.2">
      <c r="A62" s="11"/>
      <c r="B62" s="53" t="str">
        <f t="shared" si="0"/>
        <v>Speed</v>
      </c>
      <c r="C62" s="4" t="s">
        <v>138</v>
      </c>
      <c r="D62" s="3" t="s">
        <v>153</v>
      </c>
    </row>
    <row r="63" spans="1:4" x14ac:dyDescent="0.2">
      <c r="A63" s="11"/>
      <c r="B63" s="53" t="str">
        <f t="shared" si="0"/>
        <v>Not driving to the left lane</v>
      </c>
      <c r="C63" s="4" t="s">
        <v>139</v>
      </c>
      <c r="D63" s="3" t="s">
        <v>151</v>
      </c>
    </row>
    <row r="64" spans="1:4" x14ac:dyDescent="0.2">
      <c r="A64" s="11"/>
      <c r="B64" s="53" t="str">
        <f t="shared" si="0"/>
        <v>Right turn</v>
      </c>
      <c r="C64" s="4" t="s">
        <v>140</v>
      </c>
      <c r="D64" s="3" t="s">
        <v>150</v>
      </c>
    </row>
    <row r="65" spans="1:4" x14ac:dyDescent="0.2">
      <c r="A65" s="11"/>
      <c r="B65" s="53" t="str">
        <f t="shared" si="0"/>
        <v>Pedestrian fault</v>
      </c>
      <c r="C65" s="4" t="s">
        <v>141</v>
      </c>
      <c r="D65" s="3" t="s">
        <v>148</v>
      </c>
    </row>
    <row r="66" spans="1:4" x14ac:dyDescent="0.2">
      <c r="A66" s="11"/>
      <c r="B66" s="53" t="str">
        <f t="shared" si="0"/>
        <v>Not giving priority to vehicles</v>
      </c>
      <c r="C66" s="4" t="s">
        <v>142</v>
      </c>
      <c r="D66" s="3" t="s">
        <v>149</v>
      </c>
    </row>
    <row r="67" spans="1:4" x14ac:dyDescent="0.2">
      <c r="A67" s="11"/>
      <c r="B67" s="53" t="str">
        <f t="shared" ref="B67:B72" si="1">IF($G$2=1,C67,D67)</f>
        <v>Drugs</v>
      </c>
      <c r="C67" s="4" t="s">
        <v>143</v>
      </c>
      <c r="D67" s="3" t="s">
        <v>147</v>
      </c>
    </row>
    <row r="68" spans="1:4" x14ac:dyDescent="0.2">
      <c r="A68" s="11"/>
      <c r="B68" s="53" t="str">
        <f t="shared" si="1"/>
        <v>Other</v>
      </c>
      <c r="C68" s="4" t="s">
        <v>144</v>
      </c>
      <c r="D68" s="15" t="s">
        <v>152</v>
      </c>
    </row>
    <row r="69" spans="1:4" x14ac:dyDescent="0.2">
      <c r="A69" s="11"/>
      <c r="B69" s="53" t="str">
        <f t="shared" si="1"/>
        <v>Non-compliance to traffic police signals</v>
      </c>
      <c r="C69" s="4" t="s">
        <v>145</v>
      </c>
      <c r="D69" s="3" t="s">
        <v>146</v>
      </c>
    </row>
    <row r="70" spans="1:4" ht="25.5" x14ac:dyDescent="0.2">
      <c r="A70" s="11"/>
      <c r="B70" s="53" t="str">
        <f t="shared" si="1"/>
        <v>Last five years 
(2012 - 2016)</v>
      </c>
      <c r="C70" s="17" t="s">
        <v>170</v>
      </c>
      <c r="D70" s="16" t="s">
        <v>171</v>
      </c>
    </row>
    <row r="71" spans="1:4" x14ac:dyDescent="0.2">
      <c r="A71" s="11"/>
      <c r="B71" s="53" t="str">
        <f t="shared" si="1"/>
        <v>% period</v>
      </c>
      <c r="C71" s="4" t="s">
        <v>135</v>
      </c>
      <c r="D71" s="15" t="s">
        <v>157</v>
      </c>
    </row>
    <row r="72" spans="1:4" x14ac:dyDescent="0.2">
      <c r="A72" s="11"/>
      <c r="B72" s="53" t="str">
        <f t="shared" si="1"/>
        <v>Unknown</v>
      </c>
      <c r="C72" s="14" t="s">
        <v>158</v>
      </c>
      <c r="D72" s="15" t="s">
        <v>99</v>
      </c>
    </row>
    <row r="73" spans="1:4" x14ac:dyDescent="0.2">
      <c r="A73" s="11"/>
      <c r="B73" s="53" t="str">
        <f t="shared" ref="B73:B75" si="2">IF($G$2=1,C73,D73)</f>
        <v>Source: Analysis and Statistics Office</v>
      </c>
      <c r="C73" s="132" t="s">
        <v>160</v>
      </c>
      <c r="D73" s="131" t="s">
        <v>159</v>
      </c>
    </row>
    <row r="74" spans="1:4" x14ac:dyDescent="0.2">
      <c r="A74" s="11"/>
      <c r="B74" s="53" t="str">
        <f t="shared" si="2"/>
        <v>Not giving priority to pedestrians on petestrian crossing</v>
      </c>
      <c r="C74" s="14" t="s">
        <v>173</v>
      </c>
      <c r="D74" s="15" t="s">
        <v>174</v>
      </c>
    </row>
    <row r="75" spans="1:4" x14ac:dyDescent="0.2">
      <c r="A75" s="11"/>
      <c r="B75" s="53">
        <f t="shared" si="2"/>
        <v>0</v>
      </c>
      <c r="C75" s="14"/>
      <c r="D75" s="15"/>
    </row>
  </sheetData>
  <phoneticPr fontId="0" type="noConversion"/>
  <pageMargins left="0.75" right="0.75" top="1" bottom="1" header="0.5" footer="0.5"/>
  <pageSetup paperSize="9" orientation="portrait" r:id="rId1"/>
  <headerFooter alignWithMargins="0">
    <oddFooter>&amp;L&amp;6Statistic Office
Research and Development Department&amp;C&amp;8CYPRUS POLICE&amp;R&amp;6&amp;D
&amp;F - 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Drop Down 2">
              <controlPr defaultSize="0" autoLine="0" autoPict="0">
                <anchor moveWithCells="1">
                  <from>
                    <xdr:col>2</xdr:col>
                    <xdr:colOff>2095500</xdr:colOff>
                    <xdr:row>0</xdr:row>
                    <xdr:rowOff>76200</xdr:rowOff>
                  </from>
                  <to>
                    <xdr:col>2</xdr:col>
                    <xdr:colOff>3390900</xdr:colOff>
                    <xdr:row>0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24"/>
  <sheetViews>
    <sheetView tabSelected="1" zoomScaleNormal="100" workbookViewId="0">
      <selection activeCell="M10" sqref="M10"/>
    </sheetView>
  </sheetViews>
  <sheetFormatPr defaultRowHeight="12.75" x14ac:dyDescent="0.2"/>
  <cols>
    <col min="1" max="1" width="13" style="18" bestFit="1" customWidth="1"/>
    <col min="2" max="2" width="12.5703125" style="18" bestFit="1" customWidth="1"/>
    <col min="3" max="4" width="8.140625" style="18" customWidth="1"/>
    <col min="5" max="5" width="9.85546875" style="18" customWidth="1"/>
    <col min="6" max="6" width="8.7109375" style="18" bestFit="1" customWidth="1"/>
    <col min="7" max="9" width="8.42578125" style="18" customWidth="1"/>
    <col min="10" max="10" width="8.7109375" style="18" bestFit="1" customWidth="1"/>
    <col min="11" max="16384" width="9.140625" style="18"/>
  </cols>
  <sheetData>
    <row r="1" spans="1:13" ht="36.75" customHeight="1" x14ac:dyDescent="0.2">
      <c r="A1" s="160" t="str">
        <f>data!B49</f>
        <v>TABLE OF TRAFFIC ACCIDENTS AND VICTIMS BY YEAR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3" ht="13.5" thickBot="1" x14ac:dyDescent="0.25">
      <c r="A2" s="19"/>
      <c r="B2" s="19"/>
      <c r="C2" s="19"/>
      <c r="D2" s="19"/>
      <c r="E2" s="20"/>
      <c r="F2" s="20"/>
      <c r="G2" s="19"/>
      <c r="H2" s="19"/>
      <c r="I2" s="20"/>
      <c r="J2" s="20"/>
    </row>
    <row r="3" spans="1:13" ht="24" customHeight="1" x14ac:dyDescent="0.2">
      <c r="A3" s="162" t="str">
        <f>data!B20</f>
        <v>Year</v>
      </c>
      <c r="B3" s="165" t="str">
        <f>data!B7</f>
        <v>ACCIDENTS</v>
      </c>
      <c r="C3" s="166"/>
      <c r="D3" s="166"/>
      <c r="E3" s="166"/>
      <c r="F3" s="167"/>
      <c r="G3" s="171" t="str">
        <f>data!B8</f>
        <v>VICTIMS</v>
      </c>
      <c r="H3" s="171"/>
      <c r="I3" s="171"/>
      <c r="J3" s="172"/>
    </row>
    <row r="4" spans="1:13" ht="15.75" x14ac:dyDescent="0.2">
      <c r="A4" s="163"/>
      <c r="B4" s="168"/>
      <c r="C4" s="169"/>
      <c r="D4" s="169"/>
      <c r="E4" s="169"/>
      <c r="F4" s="170"/>
      <c r="G4" s="88"/>
      <c r="H4" s="173" t="str">
        <f>data!B9</f>
        <v>Injuries</v>
      </c>
      <c r="I4" s="173"/>
      <c r="J4" s="89"/>
    </row>
    <row r="5" spans="1:13" ht="20.25" customHeight="1" thickBot="1" x14ac:dyDescent="0.25">
      <c r="A5" s="164"/>
      <c r="B5" s="92" t="str">
        <f>data!B2</f>
        <v>Fatal</v>
      </c>
      <c r="C5" s="91" t="str">
        <f>data!B3</f>
        <v>Serious</v>
      </c>
      <c r="D5" s="91" t="str">
        <f>data!B4</f>
        <v>Slight</v>
      </c>
      <c r="E5" s="91" t="str">
        <f>data!B5</f>
        <v>Damages</v>
      </c>
      <c r="F5" s="93" t="str">
        <f>data!B6</f>
        <v>TOTAL</v>
      </c>
      <c r="G5" s="90" t="str">
        <f>data!B10</f>
        <v>Dead</v>
      </c>
      <c r="H5" s="91" t="str">
        <f>data!B11</f>
        <v>Serious</v>
      </c>
      <c r="I5" s="91" t="str">
        <f>data!B12</f>
        <v>Slight</v>
      </c>
      <c r="J5" s="93" t="str">
        <f>F5</f>
        <v>TOTAL</v>
      </c>
    </row>
    <row r="6" spans="1:13" ht="36" customHeight="1" x14ac:dyDescent="0.2">
      <c r="A6" s="85">
        <v>2012</v>
      </c>
      <c r="B6" s="21">
        <v>51</v>
      </c>
      <c r="C6" s="22">
        <v>477</v>
      </c>
      <c r="D6" s="23">
        <v>391</v>
      </c>
      <c r="E6" s="24">
        <v>573</v>
      </c>
      <c r="F6" s="94">
        <f>SUM(B6:E6)</f>
        <v>1492</v>
      </c>
      <c r="G6" s="21">
        <v>51</v>
      </c>
      <c r="H6" s="137">
        <v>551</v>
      </c>
      <c r="I6" s="136">
        <v>830</v>
      </c>
      <c r="J6" s="97">
        <f>SUM(G6:I6)</f>
        <v>1432</v>
      </c>
    </row>
    <row r="7" spans="1:13" ht="36" customHeight="1" x14ac:dyDescent="0.2">
      <c r="A7" s="86">
        <v>2013</v>
      </c>
      <c r="B7" s="26">
        <v>41</v>
      </c>
      <c r="C7" s="27">
        <v>355</v>
      </c>
      <c r="D7" s="28">
        <v>378</v>
      </c>
      <c r="E7" s="29">
        <v>499</v>
      </c>
      <c r="F7" s="94">
        <f>SUM(B7:E7)</f>
        <v>1273</v>
      </c>
      <c r="G7" s="21">
        <v>44</v>
      </c>
      <c r="H7" s="22">
        <v>407</v>
      </c>
      <c r="I7" s="136">
        <v>722</v>
      </c>
      <c r="J7" s="97">
        <f>SUM(G7:I7)</f>
        <v>1173</v>
      </c>
    </row>
    <row r="8" spans="1:13" ht="36" customHeight="1" x14ac:dyDescent="0.2">
      <c r="A8" s="87">
        <v>2014</v>
      </c>
      <c r="B8" s="71">
        <v>44</v>
      </c>
      <c r="C8" s="39">
        <v>395</v>
      </c>
      <c r="D8" s="40">
        <v>319</v>
      </c>
      <c r="E8" s="72">
        <v>396</v>
      </c>
      <c r="F8" s="94">
        <f>SUM(B8:E8)</f>
        <v>1154</v>
      </c>
      <c r="G8" s="21">
        <v>45</v>
      </c>
      <c r="H8" s="22">
        <v>467</v>
      </c>
      <c r="I8" s="136">
        <v>603</v>
      </c>
      <c r="J8" s="97">
        <f>SUM(G8:I8)</f>
        <v>1115</v>
      </c>
    </row>
    <row r="9" spans="1:13" ht="36" customHeight="1" x14ac:dyDescent="0.2">
      <c r="A9" s="87">
        <v>2015</v>
      </c>
      <c r="B9" s="71">
        <v>56</v>
      </c>
      <c r="C9" s="39">
        <v>324</v>
      </c>
      <c r="D9" s="40">
        <v>280</v>
      </c>
      <c r="E9" s="72">
        <v>298</v>
      </c>
      <c r="F9" s="95">
        <f>SUM(B9:E9)</f>
        <v>958</v>
      </c>
      <c r="G9" s="21">
        <v>57</v>
      </c>
      <c r="H9" s="22">
        <v>377</v>
      </c>
      <c r="I9" s="136">
        <v>570</v>
      </c>
      <c r="J9" s="98">
        <f>SUM(G9:I9)</f>
        <v>1004</v>
      </c>
    </row>
    <row r="10" spans="1:13" ht="36" customHeight="1" thickBot="1" x14ac:dyDescent="0.25">
      <c r="A10" s="130">
        <v>2016</v>
      </c>
      <c r="B10" s="30">
        <v>45</v>
      </c>
      <c r="C10" s="31">
        <v>355</v>
      </c>
      <c r="D10" s="32">
        <v>250</v>
      </c>
      <c r="E10" s="33">
        <v>292</v>
      </c>
      <c r="F10" s="96">
        <f>SUM(B10:E10)</f>
        <v>942</v>
      </c>
      <c r="G10" s="30">
        <v>46</v>
      </c>
      <c r="H10" s="31">
        <v>406</v>
      </c>
      <c r="I10" s="138">
        <v>558</v>
      </c>
      <c r="J10" s="99">
        <f>SUM(G10:I10)</f>
        <v>1010</v>
      </c>
    </row>
    <row r="11" spans="1:13" x14ac:dyDescent="0.2">
      <c r="A11" s="133" t="str">
        <f>data!$B$73</f>
        <v>Source: Analysis and Statistics Office</v>
      </c>
    </row>
    <row r="12" spans="1:13" ht="41.25" customHeight="1" x14ac:dyDescent="0.2">
      <c r="A12" s="174" t="str">
        <f>data!B50</f>
        <v>TABLE OF TRAFFIC ACCIDENTS AND VICTIMS BY DISTRICT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34"/>
      <c r="M12" s="34"/>
    </row>
    <row r="13" spans="1:13" ht="7.5" customHeight="1" thickBot="1" x14ac:dyDescent="0.25">
      <c r="A13" s="19"/>
      <c r="B13" s="19"/>
      <c r="C13" s="19"/>
      <c r="D13" s="19"/>
      <c r="E13" s="19"/>
      <c r="F13" s="19"/>
      <c r="G13" s="20"/>
      <c r="H13" s="19"/>
      <c r="I13" s="19"/>
      <c r="J13" s="19"/>
      <c r="K13" s="19"/>
      <c r="L13" s="20"/>
      <c r="M13" s="20"/>
    </row>
    <row r="14" spans="1:13" ht="18.75" customHeight="1" x14ac:dyDescent="0.2">
      <c r="A14" s="151" t="str">
        <f>data!B19</f>
        <v>Districts</v>
      </c>
      <c r="B14" s="154" t="str">
        <f>data!B2</f>
        <v>Fatal</v>
      </c>
      <c r="C14" s="155"/>
      <c r="D14" s="155"/>
      <c r="E14" s="155"/>
      <c r="F14" s="156"/>
      <c r="G14" s="154" t="str">
        <f>data!B10</f>
        <v>Dead</v>
      </c>
      <c r="H14" s="155"/>
      <c r="I14" s="155"/>
      <c r="J14" s="155"/>
      <c r="K14" s="156"/>
    </row>
    <row r="15" spans="1:13" ht="12.75" customHeight="1" x14ac:dyDescent="0.2">
      <c r="A15" s="152"/>
      <c r="B15" s="157"/>
      <c r="C15" s="158"/>
      <c r="D15" s="158"/>
      <c r="E15" s="158"/>
      <c r="F15" s="159"/>
      <c r="G15" s="157"/>
      <c r="H15" s="158"/>
      <c r="I15" s="158"/>
      <c r="J15" s="158"/>
      <c r="K15" s="159"/>
    </row>
    <row r="16" spans="1:13" ht="27" customHeight="1" thickBot="1" x14ac:dyDescent="0.25">
      <c r="A16" s="153"/>
      <c r="B16" s="91">
        <v>2012</v>
      </c>
      <c r="C16" s="100">
        <v>2013</v>
      </c>
      <c r="D16" s="91">
        <v>2014</v>
      </c>
      <c r="E16" s="91">
        <v>2015</v>
      </c>
      <c r="F16" s="139">
        <v>2016</v>
      </c>
      <c r="G16" s="91">
        <v>2012</v>
      </c>
      <c r="H16" s="100">
        <v>2013</v>
      </c>
      <c r="I16" s="91">
        <v>2014</v>
      </c>
      <c r="J16" s="91">
        <v>2015</v>
      </c>
      <c r="K16" s="139">
        <v>2016</v>
      </c>
    </row>
    <row r="17" spans="1:11" ht="36" customHeight="1" x14ac:dyDescent="0.2">
      <c r="A17" s="83" t="str">
        <f>data!B13</f>
        <v>Nicosia</v>
      </c>
      <c r="B17" s="23">
        <v>12</v>
      </c>
      <c r="C17" s="69">
        <v>13</v>
      </c>
      <c r="D17" s="141">
        <v>16</v>
      </c>
      <c r="E17" s="141">
        <v>17</v>
      </c>
      <c r="F17" s="73">
        <v>13</v>
      </c>
      <c r="G17" s="23">
        <v>12</v>
      </c>
      <c r="H17" s="69">
        <v>14</v>
      </c>
      <c r="I17" s="141">
        <v>16</v>
      </c>
      <c r="J17" s="141">
        <v>17</v>
      </c>
      <c r="K17" s="73">
        <v>13</v>
      </c>
    </row>
    <row r="18" spans="1:11" ht="36" customHeight="1" x14ac:dyDescent="0.2">
      <c r="A18" s="83" t="str">
        <f>data!B14</f>
        <v>Limasol</v>
      </c>
      <c r="B18" s="23">
        <v>21</v>
      </c>
      <c r="C18" s="69">
        <v>9</v>
      </c>
      <c r="D18" s="141">
        <v>9</v>
      </c>
      <c r="E18" s="141">
        <v>14</v>
      </c>
      <c r="F18" s="73">
        <v>11</v>
      </c>
      <c r="G18" s="23">
        <v>21</v>
      </c>
      <c r="H18" s="69">
        <v>9</v>
      </c>
      <c r="I18" s="141">
        <v>9</v>
      </c>
      <c r="J18" s="141">
        <v>15</v>
      </c>
      <c r="K18" s="73">
        <v>11</v>
      </c>
    </row>
    <row r="19" spans="1:11" ht="36" customHeight="1" x14ac:dyDescent="0.2">
      <c r="A19" s="83" t="str">
        <f>data!B15</f>
        <v>Larnaka</v>
      </c>
      <c r="B19" s="23">
        <v>9</v>
      </c>
      <c r="C19" s="69">
        <v>12</v>
      </c>
      <c r="D19" s="141">
        <v>5</v>
      </c>
      <c r="E19" s="141">
        <v>8</v>
      </c>
      <c r="F19" s="73">
        <v>7</v>
      </c>
      <c r="G19" s="23">
        <v>9</v>
      </c>
      <c r="H19" s="69">
        <v>13</v>
      </c>
      <c r="I19" s="141">
        <v>5</v>
      </c>
      <c r="J19" s="141">
        <v>8</v>
      </c>
      <c r="K19" s="73">
        <v>7</v>
      </c>
    </row>
    <row r="20" spans="1:11" ht="36" customHeight="1" x14ac:dyDescent="0.2">
      <c r="A20" s="83" t="str">
        <f>data!B16</f>
        <v>Pafos</v>
      </c>
      <c r="B20" s="23">
        <v>6</v>
      </c>
      <c r="C20" s="69">
        <v>5</v>
      </c>
      <c r="D20" s="141">
        <v>6</v>
      </c>
      <c r="E20" s="141">
        <v>9</v>
      </c>
      <c r="F20" s="73">
        <v>6</v>
      </c>
      <c r="G20" s="23">
        <v>6</v>
      </c>
      <c r="H20" s="69">
        <v>5</v>
      </c>
      <c r="I20" s="141">
        <v>6</v>
      </c>
      <c r="J20" s="141">
        <v>9</v>
      </c>
      <c r="K20" s="73">
        <v>6</v>
      </c>
    </row>
    <row r="21" spans="1:11" ht="36" customHeight="1" x14ac:dyDescent="0.2">
      <c r="A21" s="83" t="str">
        <f>data!B17</f>
        <v>Famagusta</v>
      </c>
      <c r="B21" s="23">
        <v>3</v>
      </c>
      <c r="C21" s="69">
        <v>1</v>
      </c>
      <c r="D21" s="141">
        <v>6</v>
      </c>
      <c r="E21" s="141">
        <v>8</v>
      </c>
      <c r="F21" s="73">
        <v>5</v>
      </c>
      <c r="G21" s="23">
        <v>3</v>
      </c>
      <c r="H21" s="69">
        <v>1</v>
      </c>
      <c r="I21" s="141">
        <v>7</v>
      </c>
      <c r="J21" s="141">
        <v>8</v>
      </c>
      <c r="K21" s="73">
        <v>5</v>
      </c>
    </row>
    <row r="22" spans="1:11" ht="36" customHeight="1" thickBot="1" x14ac:dyDescent="0.25">
      <c r="A22" s="84" t="str">
        <f>data!B18</f>
        <v>Morfou</v>
      </c>
      <c r="B22" s="32">
        <v>0</v>
      </c>
      <c r="C22" s="70">
        <v>1</v>
      </c>
      <c r="D22" s="142">
        <v>2</v>
      </c>
      <c r="E22" s="142">
        <v>0</v>
      </c>
      <c r="F22" s="140">
        <v>3</v>
      </c>
      <c r="G22" s="32">
        <v>0</v>
      </c>
      <c r="H22" s="70">
        <v>2</v>
      </c>
      <c r="I22" s="142">
        <v>2</v>
      </c>
      <c r="J22" s="142">
        <v>0</v>
      </c>
      <c r="K22" s="140">
        <v>4</v>
      </c>
    </row>
    <row r="23" spans="1:11" ht="30.75" customHeight="1" thickBot="1" x14ac:dyDescent="0.25">
      <c r="A23" s="101" t="str">
        <f>data!B6</f>
        <v>TOTAL</v>
      </c>
      <c r="B23" s="102">
        <f>SUM(B17:B22)</f>
        <v>51</v>
      </c>
      <c r="C23" s="103">
        <f>SUM(C17:C22)</f>
        <v>41</v>
      </c>
      <c r="D23" s="103">
        <f>SUM(D17:D22)</f>
        <v>44</v>
      </c>
      <c r="E23" s="103">
        <f>SUM(E17:E22)</f>
        <v>56</v>
      </c>
      <c r="F23" s="104">
        <f>SUM(F17:F22)</f>
        <v>45</v>
      </c>
      <c r="G23" s="105">
        <f t="shared" ref="G23:J23" si="0">SUM(G17:G22)</f>
        <v>51</v>
      </c>
      <c r="H23" s="106">
        <f t="shared" si="0"/>
        <v>44</v>
      </c>
      <c r="I23" s="106">
        <f t="shared" si="0"/>
        <v>45</v>
      </c>
      <c r="J23" s="106">
        <f t="shared" si="0"/>
        <v>57</v>
      </c>
      <c r="K23" s="107">
        <f t="shared" ref="K23" si="1">SUM(K17:K22)</f>
        <v>46</v>
      </c>
    </row>
    <row r="24" spans="1:11" x14ac:dyDescent="0.2">
      <c r="A24" s="133" t="str">
        <f>data!$B$73</f>
        <v>Source: Analysis and Statistics Office</v>
      </c>
    </row>
  </sheetData>
  <mergeCells count="9">
    <mergeCell ref="A14:A16"/>
    <mergeCell ref="B14:F15"/>
    <mergeCell ref="G14:K15"/>
    <mergeCell ref="A1:J1"/>
    <mergeCell ref="A3:A5"/>
    <mergeCell ref="B3:F4"/>
    <mergeCell ref="G3:J3"/>
    <mergeCell ref="H4:I4"/>
    <mergeCell ref="A12:K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horizontalDpi="300" verticalDpi="300" r:id="rId1"/>
  <headerFooter alignWithMargins="0">
    <oddFooter>&amp;L&amp;8Γραφείο Ανάλυσης και Στατιστικής&amp;R&amp;8&amp;D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F13"/>
  <sheetViews>
    <sheetView zoomScaleNormal="100" workbookViewId="0">
      <selection activeCell="F15" sqref="F15"/>
    </sheetView>
  </sheetViews>
  <sheetFormatPr defaultRowHeight="12.75" x14ac:dyDescent="0.2"/>
  <cols>
    <col min="1" max="1" width="20.140625" style="18" customWidth="1"/>
    <col min="2" max="6" width="13.7109375" style="18" customWidth="1"/>
    <col min="7" max="11" width="9.140625" style="18"/>
    <col min="12" max="12" width="46.42578125" style="18" bestFit="1" customWidth="1"/>
    <col min="13" max="16384" width="9.140625" style="18"/>
  </cols>
  <sheetData>
    <row r="1" spans="1:6" ht="30.75" customHeight="1" x14ac:dyDescent="0.2">
      <c r="A1" s="175" t="str">
        <f>data!B51</f>
        <v>FATALITIES BY ROAD USER</v>
      </c>
      <c r="B1" s="175"/>
      <c r="C1" s="175"/>
      <c r="D1" s="175"/>
      <c r="E1" s="175"/>
      <c r="F1" s="175"/>
    </row>
    <row r="2" spans="1:6" ht="5.25" customHeight="1" thickBot="1" x14ac:dyDescent="0.25">
      <c r="A2" s="19"/>
      <c r="B2" s="19"/>
      <c r="C2" s="19"/>
      <c r="D2" s="19"/>
      <c r="E2" s="19"/>
      <c r="F2" s="19"/>
    </row>
    <row r="3" spans="1:6" ht="32.25" customHeight="1" thickBot="1" x14ac:dyDescent="0.25">
      <c r="A3" s="79" t="str">
        <f>data!B21</f>
        <v>Position</v>
      </c>
      <c r="B3" s="77">
        <v>2012</v>
      </c>
      <c r="C3" s="77">
        <v>2013</v>
      </c>
      <c r="D3" s="77">
        <v>2014</v>
      </c>
      <c r="E3" s="77">
        <v>2015</v>
      </c>
      <c r="F3" s="78">
        <v>2016</v>
      </c>
    </row>
    <row r="4" spans="1:6" ht="36" customHeight="1" x14ac:dyDescent="0.2">
      <c r="A4" s="82" t="str">
        <f>data!B22</f>
        <v>Pedestrians</v>
      </c>
      <c r="B4" s="23">
        <v>10</v>
      </c>
      <c r="C4" s="23">
        <v>8</v>
      </c>
      <c r="D4" s="23">
        <v>10</v>
      </c>
      <c r="E4" s="23">
        <v>16</v>
      </c>
      <c r="F4" s="67">
        <v>14</v>
      </c>
    </row>
    <row r="5" spans="1:6" ht="36" customHeight="1" x14ac:dyDescent="0.2">
      <c r="A5" s="83" t="str">
        <f>data!B23</f>
        <v>Drivers</v>
      </c>
      <c r="B5" s="23">
        <v>20</v>
      </c>
      <c r="C5" s="23">
        <v>13</v>
      </c>
      <c r="D5" s="23">
        <v>13</v>
      </c>
      <c r="E5" s="23">
        <v>19</v>
      </c>
      <c r="F5" s="67">
        <v>14</v>
      </c>
    </row>
    <row r="6" spans="1:6" ht="36" customHeight="1" x14ac:dyDescent="0.2">
      <c r="A6" s="83" t="str">
        <f>data!B24</f>
        <v>Car passangers</v>
      </c>
      <c r="B6" s="23">
        <v>3</v>
      </c>
      <c r="C6" s="23">
        <v>6</v>
      </c>
      <c r="D6" s="23">
        <v>7</v>
      </c>
      <c r="E6" s="23">
        <v>6</v>
      </c>
      <c r="F6" s="67">
        <v>5</v>
      </c>
    </row>
    <row r="7" spans="1:6" ht="36" customHeight="1" x14ac:dyDescent="0.2">
      <c r="A7" s="83" t="str">
        <f>data!B25</f>
        <v>Autocyclists</v>
      </c>
      <c r="B7" s="23">
        <v>3</v>
      </c>
      <c r="C7" s="23">
        <v>0</v>
      </c>
      <c r="D7" s="23">
        <v>4</v>
      </c>
      <c r="E7" s="23">
        <v>1</v>
      </c>
      <c r="F7" s="67">
        <v>2</v>
      </c>
    </row>
    <row r="8" spans="1:6" ht="36" customHeight="1" x14ac:dyDescent="0.2">
      <c r="A8" s="83" t="str">
        <f>data!B26</f>
        <v>Autocycle passangers</v>
      </c>
      <c r="B8" s="23">
        <v>0</v>
      </c>
      <c r="C8" s="23">
        <v>0</v>
      </c>
      <c r="D8" s="23">
        <v>0</v>
      </c>
      <c r="E8" s="23">
        <v>1</v>
      </c>
      <c r="F8" s="67">
        <v>0</v>
      </c>
    </row>
    <row r="9" spans="1:6" ht="36" customHeight="1" x14ac:dyDescent="0.2">
      <c r="A9" s="83" t="str">
        <f>data!B27</f>
        <v>Motorcyclists</v>
      </c>
      <c r="B9" s="23">
        <v>13</v>
      </c>
      <c r="C9" s="23">
        <v>14</v>
      </c>
      <c r="D9" s="23">
        <v>10</v>
      </c>
      <c r="E9" s="23">
        <v>12</v>
      </c>
      <c r="F9" s="67">
        <v>10</v>
      </c>
    </row>
    <row r="10" spans="1:6" ht="36" customHeight="1" x14ac:dyDescent="0.2">
      <c r="A10" s="83" t="str">
        <f>data!B28</f>
        <v>Motorcycle passangers</v>
      </c>
      <c r="B10" s="23">
        <v>1</v>
      </c>
      <c r="C10" s="23">
        <v>1</v>
      </c>
      <c r="D10" s="23">
        <v>0</v>
      </c>
      <c r="E10" s="23">
        <v>1</v>
      </c>
      <c r="F10" s="67">
        <v>1</v>
      </c>
    </row>
    <row r="11" spans="1:6" ht="36" customHeight="1" thickBot="1" x14ac:dyDescent="0.25">
      <c r="A11" s="84" t="str">
        <f>data!B29</f>
        <v>Bicyclists</v>
      </c>
      <c r="B11" s="40">
        <v>1</v>
      </c>
      <c r="C11" s="40">
        <v>2</v>
      </c>
      <c r="D11" s="32">
        <v>1</v>
      </c>
      <c r="E11" s="32">
        <v>1</v>
      </c>
      <c r="F11" s="68">
        <v>0</v>
      </c>
    </row>
    <row r="12" spans="1:6" ht="32.25" customHeight="1" thickBot="1" x14ac:dyDescent="0.25">
      <c r="A12" s="108" t="str">
        <f>data!B6</f>
        <v>TOTAL</v>
      </c>
      <c r="B12" s="109">
        <f>SUM(B4:B11)</f>
        <v>51</v>
      </c>
      <c r="C12" s="110">
        <f>SUM(C4:C11)</f>
        <v>44</v>
      </c>
      <c r="D12" s="110">
        <f>SUM(D4:D11)</f>
        <v>45</v>
      </c>
      <c r="E12" s="41">
        <f>SUM(E4:E11)</f>
        <v>57</v>
      </c>
      <c r="F12" s="42">
        <f>SUM(F4:F11)</f>
        <v>46</v>
      </c>
    </row>
    <row r="13" spans="1:6" x14ac:dyDescent="0.2">
      <c r="A13" s="133" t="str">
        <f>data!$B$73</f>
        <v>Source: Analysis and Statistics Office</v>
      </c>
    </row>
  </sheetData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 alignWithMargins="0">
    <oddFooter>&amp;L&amp;8Γραφείο Ανάλυσης και Στατιστικής&amp;R&amp;8&amp;D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G19"/>
  <sheetViews>
    <sheetView topLeftCell="A7" zoomScaleNormal="100" workbookViewId="0">
      <selection activeCell="E30" sqref="E30"/>
    </sheetView>
  </sheetViews>
  <sheetFormatPr defaultRowHeight="12.75" x14ac:dyDescent="0.2"/>
  <cols>
    <col min="1" max="1" width="27.5703125" style="18" customWidth="1"/>
    <col min="2" max="6" width="11.7109375" style="18" customWidth="1"/>
    <col min="7" max="7" width="13.28515625" style="18" hidden="1" customWidth="1"/>
    <col min="8" max="16384" width="9.140625" style="18"/>
  </cols>
  <sheetData>
    <row r="1" spans="1:7" ht="36.75" customHeight="1" x14ac:dyDescent="0.2">
      <c r="A1" s="175" t="str">
        <f>data!B52</f>
        <v>FATALITIES IN RELATION TO THE USE OF SEAT BELT</v>
      </c>
      <c r="B1" s="175"/>
      <c r="C1" s="175"/>
      <c r="D1" s="175"/>
      <c r="E1" s="175"/>
      <c r="F1" s="175"/>
      <c r="G1" s="175"/>
    </row>
    <row r="2" spans="1:7" ht="13.5" thickBot="1" x14ac:dyDescent="0.25">
      <c r="A2" s="19"/>
      <c r="B2" s="19"/>
      <c r="C2" s="19"/>
      <c r="D2" s="19"/>
      <c r="E2" s="19"/>
      <c r="F2" s="19"/>
    </row>
    <row r="3" spans="1:7" ht="32.25" customHeight="1" thickBot="1" x14ac:dyDescent="0.25">
      <c r="A3" s="79" t="str">
        <f>data!B30</f>
        <v>Description</v>
      </c>
      <c r="B3" s="77">
        <v>2012</v>
      </c>
      <c r="C3" s="77">
        <v>2013</v>
      </c>
      <c r="D3" s="77">
        <v>2014</v>
      </c>
      <c r="E3" s="77">
        <v>2015</v>
      </c>
      <c r="F3" s="78">
        <v>2016</v>
      </c>
      <c r="G3" s="43" t="s">
        <v>37</v>
      </c>
    </row>
    <row r="4" spans="1:7" ht="40.5" customHeight="1" x14ac:dyDescent="0.2">
      <c r="A4" s="80" t="str">
        <f>data!B31</f>
        <v>Use of seat belt</v>
      </c>
      <c r="B4" s="23">
        <v>5</v>
      </c>
      <c r="C4" s="23">
        <v>8</v>
      </c>
      <c r="D4" s="23">
        <v>6</v>
      </c>
      <c r="E4" s="23">
        <v>11</v>
      </c>
      <c r="F4" s="67">
        <v>7</v>
      </c>
      <c r="G4" s="44" t="e">
        <f>#REF!/#REF!</f>
        <v>#REF!</v>
      </c>
    </row>
    <row r="5" spans="1:7" ht="40.5" customHeight="1" x14ac:dyDescent="0.2">
      <c r="A5" s="81" t="str">
        <f>data!B32</f>
        <v>Not use of seat belt</v>
      </c>
      <c r="B5" s="23">
        <v>18</v>
      </c>
      <c r="C5" s="23">
        <v>11</v>
      </c>
      <c r="D5" s="23">
        <v>11</v>
      </c>
      <c r="E5" s="23">
        <v>14</v>
      </c>
      <c r="F5" s="67">
        <v>12</v>
      </c>
      <c r="G5" s="44" t="e">
        <f>#REF!/#REF!</f>
        <v>#REF!</v>
      </c>
    </row>
    <row r="6" spans="1:7" ht="40.5" customHeight="1" x14ac:dyDescent="0.2">
      <c r="A6" s="81" t="str">
        <f>data!B33</f>
        <v>Not obliged to use seat belt</v>
      </c>
      <c r="B6" s="23">
        <v>0</v>
      </c>
      <c r="C6" s="23">
        <v>0</v>
      </c>
      <c r="D6" s="23">
        <v>0</v>
      </c>
      <c r="E6" s="23">
        <v>1</v>
      </c>
      <c r="F6" s="67">
        <v>0</v>
      </c>
      <c r="G6" s="44" t="e">
        <f>#REF!/#REF!</f>
        <v>#REF!</v>
      </c>
    </row>
    <row r="7" spans="1:7" ht="40.5" customHeight="1" thickBot="1" x14ac:dyDescent="0.25">
      <c r="A7" s="81" t="str">
        <f>data!B34</f>
        <v>Unknown</v>
      </c>
      <c r="B7" s="23">
        <v>0</v>
      </c>
      <c r="C7" s="32">
        <v>0</v>
      </c>
      <c r="D7" s="32">
        <v>3</v>
      </c>
      <c r="E7" s="32">
        <v>0</v>
      </c>
      <c r="F7" s="67">
        <v>0</v>
      </c>
      <c r="G7" s="44" t="e">
        <f>#REF!/#REF!</f>
        <v>#REF!</v>
      </c>
    </row>
    <row r="8" spans="1:7" ht="32.25" customHeight="1" thickBot="1" x14ac:dyDescent="0.25">
      <c r="A8" s="108" t="str">
        <f>data!B6</f>
        <v>TOTAL</v>
      </c>
      <c r="B8" s="109">
        <f t="shared" ref="B8:G8" si="0">SUM(B4:B7)</f>
        <v>23</v>
      </c>
      <c r="C8" s="110">
        <f t="shared" si="0"/>
        <v>19</v>
      </c>
      <c r="D8" s="110">
        <f t="shared" si="0"/>
        <v>20</v>
      </c>
      <c r="E8" s="110">
        <f t="shared" si="0"/>
        <v>26</v>
      </c>
      <c r="F8" s="111">
        <f t="shared" si="0"/>
        <v>19</v>
      </c>
      <c r="G8" s="45" t="e">
        <f t="shared" si="0"/>
        <v>#REF!</v>
      </c>
    </row>
    <row r="9" spans="1:7" ht="16.5" customHeight="1" x14ac:dyDescent="0.2">
      <c r="A9" s="133" t="str">
        <f>data!$B$73</f>
        <v>Source: Analysis and Statistics Office</v>
      </c>
    </row>
    <row r="10" spans="1:7" ht="16.5" customHeight="1" x14ac:dyDescent="0.2"/>
    <row r="12" spans="1:7" ht="36.75" customHeight="1" x14ac:dyDescent="0.2">
      <c r="A12" s="175" t="str">
        <f>data!B53</f>
        <v>FATALITIES IN RELATION TO THE USE OF CRASH HELMET</v>
      </c>
      <c r="B12" s="175"/>
      <c r="C12" s="175"/>
      <c r="D12" s="175"/>
      <c r="E12" s="175"/>
      <c r="F12" s="175"/>
      <c r="G12" s="175"/>
    </row>
    <row r="13" spans="1:7" ht="13.5" thickBot="1" x14ac:dyDescent="0.25">
      <c r="A13" s="19"/>
      <c r="B13" s="19"/>
      <c r="C13" s="19"/>
      <c r="D13" s="19"/>
      <c r="E13" s="19"/>
      <c r="F13" s="19"/>
    </row>
    <row r="14" spans="1:7" ht="36.75" customHeight="1" thickBot="1" x14ac:dyDescent="0.25">
      <c r="A14" s="79" t="str">
        <f>A3</f>
        <v>Description</v>
      </c>
      <c r="B14" s="77">
        <v>2012</v>
      </c>
      <c r="C14" s="77">
        <v>2013</v>
      </c>
      <c r="D14" s="77">
        <v>2014</v>
      </c>
      <c r="E14" s="77">
        <v>2015</v>
      </c>
      <c r="F14" s="78">
        <v>2016</v>
      </c>
      <c r="G14" s="43" t="s">
        <v>37</v>
      </c>
    </row>
    <row r="15" spans="1:7" ht="40.5" customHeight="1" x14ac:dyDescent="0.2">
      <c r="A15" s="81" t="str">
        <f>data!B35</f>
        <v>Use of crash helmet</v>
      </c>
      <c r="B15" s="23">
        <v>8</v>
      </c>
      <c r="C15" s="23">
        <v>6</v>
      </c>
      <c r="D15" s="23">
        <v>4</v>
      </c>
      <c r="E15" s="23">
        <v>4</v>
      </c>
      <c r="F15" s="67">
        <v>6</v>
      </c>
      <c r="G15" s="46" t="e">
        <f>#REF!/#REF!</f>
        <v>#REF!</v>
      </c>
    </row>
    <row r="16" spans="1:7" ht="40.5" customHeight="1" x14ac:dyDescent="0.2">
      <c r="A16" s="81" t="str">
        <f>data!B36</f>
        <v>Not use of crash helmet</v>
      </c>
      <c r="B16" s="23">
        <v>9</v>
      </c>
      <c r="C16" s="23">
        <v>9</v>
      </c>
      <c r="D16" s="23">
        <v>8</v>
      </c>
      <c r="E16" s="23">
        <v>9</v>
      </c>
      <c r="F16" s="67">
        <v>6</v>
      </c>
      <c r="G16" s="46" t="e">
        <f>#REF!/#REF!</f>
        <v>#REF!</v>
      </c>
    </row>
    <row r="17" spans="1:7" ht="40.5" customHeight="1" thickBot="1" x14ac:dyDescent="0.25">
      <c r="A17" s="126" t="str">
        <f>data!B72</f>
        <v>Unknown</v>
      </c>
      <c r="B17" s="28">
        <v>0</v>
      </c>
      <c r="C17" s="28">
        <v>0</v>
      </c>
      <c r="D17" s="127">
        <v>2</v>
      </c>
      <c r="E17" s="127">
        <v>1</v>
      </c>
      <c r="F17" s="128">
        <v>1</v>
      </c>
      <c r="G17" s="129"/>
    </row>
    <row r="18" spans="1:7" ht="32.25" customHeight="1" thickBot="1" x14ac:dyDescent="0.25">
      <c r="A18" s="108" t="str">
        <f>data!B6</f>
        <v>TOTAL</v>
      </c>
      <c r="B18" s="109">
        <f t="shared" ref="B18:E18" si="1">SUM(B15:B17)</f>
        <v>17</v>
      </c>
      <c r="C18" s="110">
        <f t="shared" si="1"/>
        <v>15</v>
      </c>
      <c r="D18" s="110">
        <f t="shared" si="1"/>
        <v>14</v>
      </c>
      <c r="E18" s="110">
        <f t="shared" si="1"/>
        <v>14</v>
      </c>
      <c r="F18" s="111">
        <f>SUM(F15:F17)</f>
        <v>13</v>
      </c>
      <c r="G18" s="47" t="e">
        <f t="shared" ref="G18" si="2">SUM(G15:G16)</f>
        <v>#REF!</v>
      </c>
    </row>
    <row r="19" spans="1:7" x14ac:dyDescent="0.2">
      <c r="A19" s="133" t="str">
        <f>data!$B$73</f>
        <v>Source: Analysis and Statistics Office</v>
      </c>
    </row>
  </sheetData>
  <mergeCells count="2">
    <mergeCell ref="A1:G1"/>
    <mergeCell ref="A12:G12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 alignWithMargins="0">
    <oddFooter>&amp;L&amp;8Γραφείο Ανάλυσης και Στατιστικής&amp;R&amp;8&amp;D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K12"/>
  <sheetViews>
    <sheetView zoomScaleNormal="100" workbookViewId="0">
      <selection activeCell="I26" sqref="I26"/>
    </sheetView>
  </sheetViews>
  <sheetFormatPr defaultRowHeight="12.75" x14ac:dyDescent="0.2"/>
  <cols>
    <col min="1" max="1" width="12.140625" style="18" customWidth="1"/>
    <col min="2" max="2" width="7.42578125" style="18" bestFit="1" customWidth="1"/>
    <col min="3" max="3" width="9.42578125" style="18" bestFit="1" customWidth="1"/>
    <col min="4" max="4" width="7.42578125" style="18" bestFit="1" customWidth="1"/>
    <col min="5" max="5" width="9.42578125" style="18" bestFit="1" customWidth="1"/>
    <col min="6" max="6" width="7.42578125" style="18" bestFit="1" customWidth="1"/>
    <col min="7" max="7" width="9.42578125" style="18" bestFit="1" customWidth="1"/>
    <col min="8" max="8" width="7.42578125" style="18" bestFit="1" customWidth="1"/>
    <col min="9" max="9" width="9.42578125" style="18" bestFit="1" customWidth="1"/>
    <col min="10" max="10" width="7.42578125" style="18" bestFit="1" customWidth="1"/>
    <col min="11" max="11" width="9.42578125" style="18" bestFit="1" customWidth="1"/>
    <col min="12" max="16384" width="9.140625" style="18"/>
  </cols>
  <sheetData>
    <row r="1" spans="1:11" ht="36.75" customHeight="1" x14ac:dyDescent="0.2">
      <c r="A1" s="175" t="str">
        <f>data!B54</f>
        <v>FATALITIES BY AGE GROUP AND GENDER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13.5" thickBo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4.75" customHeight="1" x14ac:dyDescent="0.2">
      <c r="A3" s="176" t="str">
        <f>data!B37</f>
        <v>Age Group</v>
      </c>
      <c r="B3" s="187">
        <v>2012</v>
      </c>
      <c r="C3" s="179"/>
      <c r="D3" s="178">
        <v>2013</v>
      </c>
      <c r="E3" s="179"/>
      <c r="F3" s="178">
        <v>2014</v>
      </c>
      <c r="G3" s="179"/>
      <c r="H3" s="178">
        <v>2015</v>
      </c>
      <c r="I3" s="179"/>
      <c r="J3" s="179">
        <v>2016</v>
      </c>
      <c r="K3" s="180"/>
    </row>
    <row r="4" spans="1:11" ht="20.25" customHeight="1" thickBot="1" x14ac:dyDescent="0.25">
      <c r="A4" s="177"/>
      <c r="B4" s="116" t="str">
        <f>data!$B$38</f>
        <v>Male</v>
      </c>
      <c r="C4" s="143" t="str">
        <f>data!$B$39</f>
        <v>Female</v>
      </c>
      <c r="D4" s="143" t="str">
        <f>data!$B$38</f>
        <v>Male</v>
      </c>
      <c r="E4" s="143" t="str">
        <f>data!$B$39</f>
        <v>Female</v>
      </c>
      <c r="F4" s="143" t="str">
        <f>data!$B$38</f>
        <v>Male</v>
      </c>
      <c r="G4" s="143" t="str">
        <f>data!$B$39</f>
        <v>Female</v>
      </c>
      <c r="H4" s="143" t="str">
        <f>data!$B$38</f>
        <v>Male</v>
      </c>
      <c r="I4" s="143" t="str">
        <f>data!$B$39</f>
        <v>Female</v>
      </c>
      <c r="J4" s="143" t="str">
        <f>data!$B$38</f>
        <v>Male</v>
      </c>
      <c r="K4" s="117" t="str">
        <f>data!$B$39</f>
        <v>Female</v>
      </c>
    </row>
    <row r="5" spans="1:11" ht="28.5" customHeight="1" x14ac:dyDescent="0.2">
      <c r="A5" s="148" t="s">
        <v>49</v>
      </c>
      <c r="B5" s="48">
        <v>0</v>
      </c>
      <c r="C5" s="134">
        <v>0</v>
      </c>
      <c r="D5" s="23">
        <v>1</v>
      </c>
      <c r="E5" s="22">
        <v>0</v>
      </c>
      <c r="F5" s="23">
        <v>0</v>
      </c>
      <c r="G5" s="22">
        <v>0</v>
      </c>
      <c r="H5" s="22">
        <v>0</v>
      </c>
      <c r="I5" s="22">
        <v>1</v>
      </c>
      <c r="J5" s="74">
        <v>1</v>
      </c>
      <c r="K5" s="49">
        <v>0</v>
      </c>
    </row>
    <row r="6" spans="1:11" ht="28.5" customHeight="1" x14ac:dyDescent="0.2">
      <c r="A6" s="149" t="s">
        <v>50</v>
      </c>
      <c r="B6" s="23">
        <v>9</v>
      </c>
      <c r="C6" s="135">
        <v>3</v>
      </c>
      <c r="D6" s="23">
        <v>17</v>
      </c>
      <c r="E6" s="22">
        <v>1</v>
      </c>
      <c r="F6" s="23">
        <v>11</v>
      </c>
      <c r="G6" s="22">
        <v>3</v>
      </c>
      <c r="H6" s="22">
        <v>10</v>
      </c>
      <c r="I6" s="22">
        <v>2</v>
      </c>
      <c r="J6" s="25">
        <v>10</v>
      </c>
      <c r="K6" s="38">
        <v>1</v>
      </c>
    </row>
    <row r="7" spans="1:11" ht="28.5" customHeight="1" x14ac:dyDescent="0.2">
      <c r="A7" s="149" t="s">
        <v>51</v>
      </c>
      <c r="B7" s="23">
        <v>13</v>
      </c>
      <c r="C7" s="135">
        <v>4</v>
      </c>
      <c r="D7" s="23">
        <v>5</v>
      </c>
      <c r="E7" s="22">
        <v>1</v>
      </c>
      <c r="F7" s="23">
        <v>10</v>
      </c>
      <c r="G7" s="22">
        <v>1</v>
      </c>
      <c r="H7" s="22">
        <v>11</v>
      </c>
      <c r="I7" s="22">
        <v>6</v>
      </c>
      <c r="J7" s="25">
        <v>6</v>
      </c>
      <c r="K7" s="38">
        <v>1</v>
      </c>
    </row>
    <row r="8" spans="1:11" ht="28.5" customHeight="1" x14ac:dyDescent="0.2">
      <c r="A8" s="149" t="s">
        <v>52</v>
      </c>
      <c r="B8" s="23">
        <v>10</v>
      </c>
      <c r="C8" s="135">
        <v>3</v>
      </c>
      <c r="D8" s="23">
        <v>6</v>
      </c>
      <c r="E8" s="22">
        <v>1</v>
      </c>
      <c r="F8" s="23">
        <v>4</v>
      </c>
      <c r="G8" s="22">
        <v>3</v>
      </c>
      <c r="H8" s="22">
        <v>5</v>
      </c>
      <c r="I8" s="22">
        <v>4</v>
      </c>
      <c r="J8" s="25">
        <v>9</v>
      </c>
      <c r="K8" s="38">
        <v>3</v>
      </c>
    </row>
    <row r="9" spans="1:11" ht="28.5" customHeight="1" x14ac:dyDescent="0.2">
      <c r="A9" s="149" t="s">
        <v>53</v>
      </c>
      <c r="B9" s="23">
        <v>5</v>
      </c>
      <c r="C9" s="135">
        <v>4</v>
      </c>
      <c r="D9" s="23">
        <v>6</v>
      </c>
      <c r="E9" s="22">
        <v>6</v>
      </c>
      <c r="F9" s="23">
        <v>7</v>
      </c>
      <c r="G9" s="22">
        <v>6</v>
      </c>
      <c r="H9" s="22">
        <v>10</v>
      </c>
      <c r="I9" s="22">
        <v>8</v>
      </c>
      <c r="J9" s="25">
        <v>10</v>
      </c>
      <c r="K9" s="38">
        <v>5</v>
      </c>
    </row>
    <row r="10" spans="1:11" ht="27.75" customHeight="1" x14ac:dyDescent="0.2">
      <c r="A10" s="183" t="str">
        <f>data!B6</f>
        <v>TOTAL</v>
      </c>
      <c r="B10" s="112">
        <f>SUM(B5:B9)</f>
        <v>37</v>
      </c>
      <c r="C10" s="113">
        <f t="shared" ref="C10:K10" si="0">SUM(C5:C9)</f>
        <v>14</v>
      </c>
      <c r="D10" s="114">
        <f t="shared" si="0"/>
        <v>35</v>
      </c>
      <c r="E10" s="113">
        <f t="shared" si="0"/>
        <v>9</v>
      </c>
      <c r="F10" s="114">
        <f t="shared" si="0"/>
        <v>32</v>
      </c>
      <c r="G10" s="113">
        <f t="shared" si="0"/>
        <v>13</v>
      </c>
      <c r="H10" s="114">
        <f t="shared" si="0"/>
        <v>36</v>
      </c>
      <c r="I10" s="113">
        <f t="shared" si="0"/>
        <v>21</v>
      </c>
      <c r="J10" s="114">
        <f t="shared" si="0"/>
        <v>36</v>
      </c>
      <c r="K10" s="115">
        <f t="shared" si="0"/>
        <v>10</v>
      </c>
    </row>
    <row r="11" spans="1:11" ht="21" customHeight="1" thickBot="1" x14ac:dyDescent="0.25">
      <c r="A11" s="184"/>
      <c r="B11" s="185">
        <f>B10+C10</f>
        <v>51</v>
      </c>
      <c r="C11" s="186"/>
      <c r="D11" s="186">
        <f>D10+E10</f>
        <v>44</v>
      </c>
      <c r="E11" s="186"/>
      <c r="F11" s="186">
        <f>F10+G10</f>
        <v>45</v>
      </c>
      <c r="G11" s="186"/>
      <c r="H11" s="186">
        <f>H10+I10</f>
        <v>57</v>
      </c>
      <c r="I11" s="186"/>
      <c r="J11" s="181">
        <f>J10+K10</f>
        <v>46</v>
      </c>
      <c r="K11" s="182"/>
    </row>
    <row r="12" spans="1:11" x14ac:dyDescent="0.2">
      <c r="A12" s="133" t="str">
        <f>data!$B$73</f>
        <v>Source: Analysis and Statistics Office</v>
      </c>
    </row>
  </sheetData>
  <mergeCells count="13">
    <mergeCell ref="A1:K1"/>
    <mergeCell ref="A3:A4"/>
    <mergeCell ref="H3:I3"/>
    <mergeCell ref="J3:K3"/>
    <mergeCell ref="J11:K11"/>
    <mergeCell ref="A10:A11"/>
    <mergeCell ref="B11:C11"/>
    <mergeCell ref="D11:E11"/>
    <mergeCell ref="F11:G11"/>
    <mergeCell ref="H11:I11"/>
    <mergeCell ref="B3:C3"/>
    <mergeCell ref="D3:E3"/>
    <mergeCell ref="F3:G3"/>
  </mergeCells>
  <printOptions horizontalCentered="1"/>
  <pageMargins left="0.27559055118110237" right="0.23622047244094491" top="0.51181102362204722" bottom="0.31496062992125984" header="0.35433070866141736" footer="0.23622047244094491"/>
  <pageSetup paperSize="9" scale="99" orientation="portrait" horizontalDpi="300" verticalDpi="300" r:id="rId1"/>
  <headerFooter alignWithMargins="0">
    <oddFooter>&amp;L&amp;8Γραφείο Ανάλυσης και Στατιστικής&amp;R&amp;8&amp;D</oddFooter>
  </headerFooter>
  <ignoredErrors>
    <ignoredError sqref="C4:J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H10"/>
  <sheetViews>
    <sheetView topLeftCell="A16" zoomScaleNormal="100" workbookViewId="0">
      <selection activeCell="N7" sqref="N7"/>
    </sheetView>
  </sheetViews>
  <sheetFormatPr defaultRowHeight="12.75" x14ac:dyDescent="0.2"/>
  <cols>
    <col min="1" max="1" width="13.140625" style="18" customWidth="1"/>
    <col min="2" max="2" width="11.5703125" style="18" customWidth="1"/>
    <col min="3" max="3" width="12" style="18" customWidth="1"/>
    <col min="4" max="4" width="4" style="18" customWidth="1"/>
    <col min="5" max="5" width="14.7109375" style="18" customWidth="1"/>
    <col min="6" max="6" width="12.28515625" style="18" customWidth="1"/>
    <col min="7" max="7" width="9.140625" style="18"/>
    <col min="8" max="8" width="13.140625" style="18" customWidth="1"/>
    <col min="9" max="16384" width="9.140625" style="18"/>
  </cols>
  <sheetData>
    <row r="1" spans="1:8" ht="16.5" customHeight="1" thickBot="1" x14ac:dyDescent="0.25">
      <c r="A1" s="19"/>
    </row>
    <row r="2" spans="1:8" ht="37.5" customHeight="1" thickBot="1" x14ac:dyDescent="0.25">
      <c r="A2" s="79" t="str">
        <f>data!B40</f>
        <v>Day</v>
      </c>
      <c r="B2" s="118" t="s">
        <v>161</v>
      </c>
      <c r="C2" s="121" t="str">
        <f>data!B71</f>
        <v>% period</v>
      </c>
      <c r="E2" s="176" t="str">
        <f>data!B48</f>
        <v>Time</v>
      </c>
      <c r="F2" s="187" t="s">
        <v>161</v>
      </c>
      <c r="G2" s="179"/>
      <c r="H2" s="121" t="str">
        <f>data!B71</f>
        <v>% period</v>
      </c>
    </row>
    <row r="3" spans="1:8" ht="28.5" customHeight="1" x14ac:dyDescent="0.2">
      <c r="A3" s="148" t="str">
        <f>data!B41</f>
        <v>Monday</v>
      </c>
      <c r="B3" s="50">
        <v>16</v>
      </c>
      <c r="C3" s="119">
        <f>B3/$B$10</f>
        <v>6.7510548523206745E-2</v>
      </c>
      <c r="E3" s="188"/>
      <c r="F3" s="122" t="str">
        <f>data!B2</f>
        <v>Fatal</v>
      </c>
      <c r="G3" s="123" t="str">
        <f>data!B10</f>
        <v>Dead</v>
      </c>
      <c r="H3" s="124" t="str">
        <f>F3</f>
        <v>Fatal</v>
      </c>
    </row>
    <row r="4" spans="1:8" ht="28.5" customHeight="1" x14ac:dyDescent="0.2">
      <c r="A4" s="149" t="str">
        <f>data!B42</f>
        <v>Tuesday</v>
      </c>
      <c r="B4" s="37">
        <v>23</v>
      </c>
      <c r="C4" s="120">
        <f t="shared" ref="C4:C10" si="0">B4/$B$10</f>
        <v>9.7046413502109699E-2</v>
      </c>
      <c r="E4" s="147" t="s">
        <v>58</v>
      </c>
      <c r="F4" s="37">
        <v>34</v>
      </c>
      <c r="G4" s="22">
        <v>35</v>
      </c>
      <c r="H4" s="125">
        <f t="shared" ref="H4:H10" si="1">F4/$F$10</f>
        <v>0.14345991561181434</v>
      </c>
    </row>
    <row r="5" spans="1:8" ht="28.5" customHeight="1" x14ac:dyDescent="0.2">
      <c r="A5" s="149" t="str">
        <f>data!B43</f>
        <v>Wednesday</v>
      </c>
      <c r="B5" s="37">
        <v>35</v>
      </c>
      <c r="C5" s="120">
        <f t="shared" si="0"/>
        <v>0.14767932489451477</v>
      </c>
      <c r="E5" s="147" t="s">
        <v>60</v>
      </c>
      <c r="F5" s="37">
        <v>38</v>
      </c>
      <c r="G5" s="22">
        <v>39</v>
      </c>
      <c r="H5" s="125">
        <f t="shared" si="1"/>
        <v>0.16033755274261605</v>
      </c>
    </row>
    <row r="6" spans="1:8" ht="28.5" customHeight="1" x14ac:dyDescent="0.2">
      <c r="A6" s="149" t="str">
        <f>data!B44</f>
        <v>Thursday</v>
      </c>
      <c r="B6" s="37">
        <v>39</v>
      </c>
      <c r="C6" s="120">
        <f t="shared" si="0"/>
        <v>0.16455696202531644</v>
      </c>
      <c r="E6" s="147" t="s">
        <v>62</v>
      </c>
      <c r="F6" s="37">
        <v>39</v>
      </c>
      <c r="G6" s="22">
        <v>39</v>
      </c>
      <c r="H6" s="125">
        <f t="shared" si="1"/>
        <v>0.16455696202531644</v>
      </c>
    </row>
    <row r="7" spans="1:8" ht="28.5" customHeight="1" x14ac:dyDescent="0.2">
      <c r="A7" s="149" t="str">
        <f>data!B45</f>
        <v>Friday</v>
      </c>
      <c r="B7" s="37">
        <v>46</v>
      </c>
      <c r="C7" s="120">
        <f t="shared" si="0"/>
        <v>0.1940928270042194</v>
      </c>
      <c r="E7" s="147" t="s">
        <v>64</v>
      </c>
      <c r="F7" s="37">
        <v>33</v>
      </c>
      <c r="G7" s="22">
        <v>34</v>
      </c>
      <c r="H7" s="125">
        <f t="shared" si="1"/>
        <v>0.13924050632911392</v>
      </c>
    </row>
    <row r="8" spans="1:8" ht="28.5" customHeight="1" x14ac:dyDescent="0.2">
      <c r="A8" s="149" t="str">
        <f>data!B46</f>
        <v>Saturday</v>
      </c>
      <c r="B8" s="37">
        <v>40</v>
      </c>
      <c r="C8" s="120">
        <f t="shared" si="0"/>
        <v>0.16877637130801687</v>
      </c>
      <c r="E8" s="147" t="s">
        <v>66</v>
      </c>
      <c r="F8" s="37">
        <v>43</v>
      </c>
      <c r="G8" s="22">
        <v>45</v>
      </c>
      <c r="H8" s="125">
        <f t="shared" si="1"/>
        <v>0.18143459915611815</v>
      </c>
    </row>
    <row r="9" spans="1:8" ht="28.5" customHeight="1" x14ac:dyDescent="0.2">
      <c r="A9" s="149" t="str">
        <f>data!B47</f>
        <v>Sunday</v>
      </c>
      <c r="B9" s="37">
        <v>38</v>
      </c>
      <c r="C9" s="120">
        <f t="shared" si="0"/>
        <v>0.16033755274261605</v>
      </c>
      <c r="E9" s="147" t="s">
        <v>68</v>
      </c>
      <c r="F9" s="37">
        <v>50</v>
      </c>
      <c r="G9" s="22">
        <v>51</v>
      </c>
      <c r="H9" s="125">
        <f t="shared" si="1"/>
        <v>0.2109704641350211</v>
      </c>
    </row>
    <row r="10" spans="1:8" ht="27.75" customHeight="1" thickBot="1" x14ac:dyDescent="0.25">
      <c r="A10" s="55" t="str">
        <f>data!B6</f>
        <v>TOTAL</v>
      </c>
      <c r="B10" s="35">
        <f>SUM(B3:B9)</f>
        <v>237</v>
      </c>
      <c r="C10" s="54">
        <f t="shared" si="0"/>
        <v>1</v>
      </c>
      <c r="E10" s="55" t="str">
        <f>A10</f>
        <v>TOTAL</v>
      </c>
      <c r="F10" s="35">
        <f>SUM(F4:F9)</f>
        <v>237</v>
      </c>
      <c r="G10" s="36">
        <f>SUM(G4:G9)</f>
        <v>243</v>
      </c>
      <c r="H10" s="56">
        <f t="shared" si="1"/>
        <v>1</v>
      </c>
    </row>
  </sheetData>
  <mergeCells count="2">
    <mergeCell ref="F2:G2"/>
    <mergeCell ref="E2:E3"/>
  </mergeCells>
  <printOptions horizontalCentered="1"/>
  <pageMargins left="0.27559055118110237" right="0.23622047244094491" top="0.51181102362204722" bottom="0.31496062992125984" header="0.35433070866141736" footer="0.23622047244094491"/>
  <pageSetup paperSize="9" scale="99" orientation="landscape" horizontalDpi="300" verticalDpi="300" r:id="rId1"/>
  <headerFooter alignWithMargins="0">
    <oddFooter>&amp;L&amp;8Γραφείο Ανάλυσης και Στατιστικής&amp;R&amp;8&amp;D</oddFooter>
  </headerFooter>
  <rowBreaks count="1" manualBreakCount="1">
    <brk id="52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workbookViewId="0">
      <selection activeCell="J26" sqref="J26"/>
    </sheetView>
  </sheetViews>
  <sheetFormatPr defaultRowHeight="12.75" x14ac:dyDescent="0.2"/>
  <cols>
    <col min="1" max="1" width="48.7109375" bestFit="1" customWidth="1"/>
    <col min="2" max="2" width="22.5703125" customWidth="1"/>
    <col min="3" max="3" width="15.7109375" customWidth="1"/>
    <col min="4" max="4" width="10" bestFit="1" customWidth="1"/>
    <col min="6" max="6" width="14.5703125" bestFit="1" customWidth="1"/>
    <col min="7" max="7" width="11.7109375" bestFit="1" customWidth="1"/>
  </cols>
  <sheetData>
    <row r="2" spans="1:7" ht="18.75" x14ac:dyDescent="0.3">
      <c r="A2" s="150" t="s">
        <v>176</v>
      </c>
    </row>
    <row r="3" spans="1:7" x14ac:dyDescent="0.2">
      <c r="A3" s="144" t="s">
        <v>175</v>
      </c>
      <c r="B3" s="144">
        <v>2012</v>
      </c>
      <c r="C3" s="144">
        <v>2013</v>
      </c>
      <c r="D3" s="144">
        <v>2014</v>
      </c>
      <c r="E3" s="144">
        <v>2015</v>
      </c>
      <c r="F3" s="144">
        <v>2016</v>
      </c>
      <c r="G3" s="144" t="s">
        <v>0</v>
      </c>
    </row>
    <row r="4" spans="1:7" x14ac:dyDescent="0.2">
      <c r="A4" s="57" t="s">
        <v>120</v>
      </c>
      <c r="B4" s="75">
        <v>19</v>
      </c>
      <c r="C4" s="75">
        <v>9</v>
      </c>
      <c r="D4" s="75">
        <v>12</v>
      </c>
      <c r="E4" s="75">
        <v>12</v>
      </c>
      <c r="F4" s="75">
        <v>8</v>
      </c>
      <c r="G4" s="66">
        <f t="shared" ref="G4:G18" si="0">SUM(B4:F4)</f>
        <v>60</v>
      </c>
    </row>
    <row r="5" spans="1:7" x14ac:dyDescent="0.2">
      <c r="A5" s="57" t="s">
        <v>121</v>
      </c>
      <c r="B5" s="64">
        <v>0</v>
      </c>
      <c r="C5" s="64">
        <v>2</v>
      </c>
      <c r="D5" s="64">
        <v>0</v>
      </c>
      <c r="E5" s="64">
        <v>2</v>
      </c>
      <c r="F5" s="75">
        <v>4</v>
      </c>
      <c r="G5" s="64">
        <f t="shared" si="0"/>
        <v>8</v>
      </c>
    </row>
    <row r="6" spans="1:7" x14ac:dyDescent="0.2">
      <c r="A6" s="57" t="s">
        <v>122</v>
      </c>
      <c r="B6" s="75">
        <v>1</v>
      </c>
      <c r="C6" s="75">
        <v>1</v>
      </c>
      <c r="D6" s="75">
        <v>0</v>
      </c>
      <c r="E6" s="75">
        <v>0</v>
      </c>
      <c r="F6" s="75">
        <v>1</v>
      </c>
      <c r="G6" s="64">
        <f t="shared" si="0"/>
        <v>3</v>
      </c>
    </row>
    <row r="7" spans="1:7" x14ac:dyDescent="0.2">
      <c r="A7" s="145" t="s">
        <v>172</v>
      </c>
      <c r="B7" s="75">
        <v>0</v>
      </c>
      <c r="C7" s="75">
        <v>0</v>
      </c>
      <c r="D7" s="75">
        <v>0</v>
      </c>
      <c r="E7" s="75">
        <v>0</v>
      </c>
      <c r="F7" s="75">
        <v>2</v>
      </c>
      <c r="G7" s="64">
        <f t="shared" si="0"/>
        <v>2</v>
      </c>
    </row>
    <row r="8" spans="1:7" x14ac:dyDescent="0.2">
      <c r="A8" s="57" t="s">
        <v>123</v>
      </c>
      <c r="B8" s="75">
        <v>14</v>
      </c>
      <c r="C8" s="75">
        <v>8</v>
      </c>
      <c r="D8" s="75">
        <v>9</v>
      </c>
      <c r="E8" s="75">
        <v>20</v>
      </c>
      <c r="F8" s="75">
        <v>8</v>
      </c>
      <c r="G8" s="66">
        <f t="shared" si="0"/>
        <v>59</v>
      </c>
    </row>
    <row r="9" spans="1:7" x14ac:dyDescent="0.2">
      <c r="A9" s="57" t="s">
        <v>124</v>
      </c>
      <c r="B9" s="75">
        <v>1</v>
      </c>
      <c r="C9" s="75">
        <v>3</v>
      </c>
      <c r="D9" s="75">
        <v>1</v>
      </c>
      <c r="E9" s="75">
        <v>2</v>
      </c>
      <c r="F9" s="75">
        <v>4</v>
      </c>
      <c r="G9" s="66">
        <f t="shared" si="0"/>
        <v>11</v>
      </c>
    </row>
    <row r="10" spans="1:7" x14ac:dyDescent="0.2">
      <c r="A10" s="57" t="s">
        <v>125</v>
      </c>
      <c r="B10" s="75">
        <v>3</v>
      </c>
      <c r="C10" s="75">
        <v>2</v>
      </c>
      <c r="D10" s="75">
        <v>5</v>
      </c>
      <c r="E10" s="75">
        <v>2</v>
      </c>
      <c r="F10" s="75">
        <v>3</v>
      </c>
      <c r="G10" s="66">
        <f t="shared" si="0"/>
        <v>15</v>
      </c>
    </row>
    <row r="11" spans="1:7" x14ac:dyDescent="0.2">
      <c r="A11" s="57" t="s">
        <v>126</v>
      </c>
      <c r="B11" s="75">
        <v>1</v>
      </c>
      <c r="C11" s="75">
        <v>0</v>
      </c>
      <c r="D11" s="75">
        <v>1</v>
      </c>
      <c r="E11" s="75">
        <v>0</v>
      </c>
      <c r="F11" s="75">
        <v>3</v>
      </c>
      <c r="G11" s="64">
        <f t="shared" si="0"/>
        <v>5</v>
      </c>
    </row>
    <row r="12" spans="1:7" x14ac:dyDescent="0.2">
      <c r="A12" s="57" t="s">
        <v>127</v>
      </c>
      <c r="B12" s="75">
        <v>0</v>
      </c>
      <c r="C12" s="75">
        <v>0</v>
      </c>
      <c r="D12" s="75">
        <v>1</v>
      </c>
      <c r="E12" s="75">
        <v>0</v>
      </c>
      <c r="F12" s="75">
        <v>2</v>
      </c>
      <c r="G12" s="66">
        <f t="shared" si="0"/>
        <v>3</v>
      </c>
    </row>
    <row r="13" spans="1:7" x14ac:dyDescent="0.2">
      <c r="A13" s="57" t="s">
        <v>128</v>
      </c>
      <c r="B13" s="75">
        <v>0</v>
      </c>
      <c r="C13" s="75">
        <v>0</v>
      </c>
      <c r="D13" s="75">
        <v>2</v>
      </c>
      <c r="E13" s="75">
        <v>1</v>
      </c>
      <c r="F13" s="75">
        <v>0</v>
      </c>
      <c r="G13" s="66">
        <f t="shared" si="0"/>
        <v>3</v>
      </c>
    </row>
    <row r="14" spans="1:7" x14ac:dyDescent="0.2">
      <c r="A14" s="57" t="s">
        <v>129</v>
      </c>
      <c r="B14" s="75">
        <v>2</v>
      </c>
      <c r="C14" s="75">
        <v>4</v>
      </c>
      <c r="D14" s="75">
        <v>5</v>
      </c>
      <c r="E14" s="75">
        <v>7</v>
      </c>
      <c r="F14" s="75">
        <v>8</v>
      </c>
      <c r="G14" s="66">
        <f t="shared" si="0"/>
        <v>26</v>
      </c>
    </row>
    <row r="15" spans="1:7" x14ac:dyDescent="0.2">
      <c r="A15" s="57" t="s">
        <v>130</v>
      </c>
      <c r="B15" s="75">
        <v>4</v>
      </c>
      <c r="C15" s="75">
        <v>4</v>
      </c>
      <c r="D15" s="75">
        <v>1</v>
      </c>
      <c r="E15" s="75">
        <v>3</v>
      </c>
      <c r="F15" s="75">
        <v>1</v>
      </c>
      <c r="G15" s="66">
        <f t="shared" si="0"/>
        <v>13</v>
      </c>
    </row>
    <row r="16" spans="1:7" x14ac:dyDescent="0.2">
      <c r="A16" s="57" t="s">
        <v>131</v>
      </c>
      <c r="B16" s="64">
        <v>0</v>
      </c>
      <c r="C16" s="64">
        <v>0</v>
      </c>
      <c r="D16" s="64">
        <v>0</v>
      </c>
      <c r="E16" s="64">
        <v>0</v>
      </c>
      <c r="F16" s="75">
        <v>0</v>
      </c>
      <c r="G16" s="64">
        <f t="shared" si="0"/>
        <v>0</v>
      </c>
    </row>
    <row r="17" spans="1:7" x14ac:dyDescent="0.2">
      <c r="A17" s="57" t="s">
        <v>132</v>
      </c>
      <c r="B17" s="75">
        <v>6</v>
      </c>
      <c r="C17" s="75">
        <v>8</v>
      </c>
      <c r="D17" s="75">
        <v>7</v>
      </c>
      <c r="E17" s="75">
        <v>6</v>
      </c>
      <c r="F17" s="75">
        <v>1</v>
      </c>
      <c r="G17" s="66">
        <f t="shared" si="0"/>
        <v>28</v>
      </c>
    </row>
    <row r="18" spans="1:7" x14ac:dyDescent="0.2">
      <c r="A18" s="57" t="s">
        <v>133</v>
      </c>
      <c r="B18" s="64">
        <v>0</v>
      </c>
      <c r="C18" s="64">
        <v>0</v>
      </c>
      <c r="D18" s="64">
        <v>0</v>
      </c>
      <c r="E18" s="64">
        <v>1</v>
      </c>
      <c r="F18" s="75">
        <v>0</v>
      </c>
      <c r="G18" s="64">
        <f t="shared" si="0"/>
        <v>1</v>
      </c>
    </row>
    <row r="19" spans="1:7" x14ac:dyDescent="0.2">
      <c r="A19" s="146" t="s">
        <v>0</v>
      </c>
      <c r="B19" s="65">
        <f t="shared" ref="B19:G19" si="1">SUM(B4:B18)</f>
        <v>51</v>
      </c>
      <c r="C19" s="65">
        <f t="shared" si="1"/>
        <v>41</v>
      </c>
      <c r="D19" s="65">
        <f t="shared" si="1"/>
        <v>44</v>
      </c>
      <c r="E19" s="65">
        <f t="shared" si="1"/>
        <v>56</v>
      </c>
      <c r="F19" s="65">
        <f t="shared" si="1"/>
        <v>45</v>
      </c>
      <c r="G19" s="65">
        <f t="shared" si="1"/>
        <v>237</v>
      </c>
    </row>
    <row r="22" spans="1:7" ht="37.5" customHeight="1" x14ac:dyDescent="0.2">
      <c r="A22" s="58" t="str">
        <f>data!$B$59</f>
        <v>Main reasons</v>
      </c>
      <c r="B22" s="58" t="str">
        <f>data!B70</f>
        <v>Last five years 
(2012 - 2016)</v>
      </c>
      <c r="C22" s="58" t="str">
        <f>data!B71</f>
        <v>% period</v>
      </c>
    </row>
    <row r="23" spans="1:7" ht="30" customHeight="1" x14ac:dyDescent="0.2">
      <c r="A23" s="59" t="str">
        <f>data!B60</f>
        <v>Alcohol</v>
      </c>
      <c r="B23" s="61">
        <f>G4</f>
        <v>60</v>
      </c>
      <c r="C23" s="76">
        <f t="shared" ref="C23:C34" si="2">B23/$B$34</f>
        <v>0.25316455696202533</v>
      </c>
    </row>
    <row r="24" spans="1:7" ht="30" customHeight="1" x14ac:dyDescent="0.2">
      <c r="A24" s="59" t="str">
        <f>data!B61</f>
        <v>Careless driving</v>
      </c>
      <c r="B24" s="61">
        <f>G8</f>
        <v>59</v>
      </c>
      <c r="C24" s="76">
        <f t="shared" si="2"/>
        <v>0.24894514767932491</v>
      </c>
    </row>
    <row r="25" spans="1:7" ht="30" customHeight="1" x14ac:dyDescent="0.2">
      <c r="A25" s="59" t="str">
        <f>data!B62</f>
        <v>Speed</v>
      </c>
      <c r="B25" s="61">
        <f>G17</f>
        <v>28</v>
      </c>
      <c r="C25" s="76">
        <f t="shared" si="2"/>
        <v>0.11814345991561181</v>
      </c>
    </row>
    <row r="26" spans="1:7" ht="30" customHeight="1" x14ac:dyDescent="0.2">
      <c r="A26" s="59" t="str">
        <f>data!B63</f>
        <v>Not driving to the left lane</v>
      </c>
      <c r="B26" s="61">
        <f>G14</f>
        <v>26</v>
      </c>
      <c r="C26" s="76">
        <f t="shared" si="2"/>
        <v>0.10970464135021098</v>
      </c>
    </row>
    <row r="27" spans="1:7" ht="30" customHeight="1" x14ac:dyDescent="0.2">
      <c r="A27" s="59" t="str">
        <f>data!B65</f>
        <v>Pedestrian fault</v>
      </c>
      <c r="B27" s="61">
        <f>G10</f>
        <v>15</v>
      </c>
      <c r="C27" s="76">
        <f t="shared" si="2"/>
        <v>6.3291139240506333E-2</v>
      </c>
    </row>
    <row r="28" spans="1:7" ht="30" customHeight="1" x14ac:dyDescent="0.2">
      <c r="A28" s="59" t="str">
        <f>data!B68</f>
        <v>Other</v>
      </c>
      <c r="B28" s="61">
        <f>G5+G6+G7+G18</f>
        <v>14</v>
      </c>
      <c r="C28" s="76">
        <f t="shared" si="2"/>
        <v>5.9071729957805907E-2</v>
      </c>
    </row>
    <row r="29" spans="1:7" ht="30" customHeight="1" x14ac:dyDescent="0.2">
      <c r="A29" s="59" t="str">
        <f>data!B67</f>
        <v>Drugs</v>
      </c>
      <c r="B29" s="61">
        <f>G15</f>
        <v>13</v>
      </c>
      <c r="C29" s="76">
        <f t="shared" si="2"/>
        <v>5.4852320675105488E-2</v>
      </c>
    </row>
    <row r="30" spans="1:7" ht="30" customHeight="1" x14ac:dyDescent="0.2">
      <c r="A30" s="59" t="str">
        <f>data!B64</f>
        <v>Right turn</v>
      </c>
      <c r="B30" s="61">
        <f>G9</f>
        <v>11</v>
      </c>
      <c r="C30" s="76">
        <f t="shared" si="2"/>
        <v>4.6413502109704644E-2</v>
      </c>
    </row>
    <row r="31" spans="1:7" ht="30" customHeight="1" x14ac:dyDescent="0.2">
      <c r="A31" s="59" t="str">
        <f>data!B74</f>
        <v>Not giving priority to pedestrians on petestrian crossing</v>
      </c>
      <c r="B31" s="61">
        <f>G11</f>
        <v>5</v>
      </c>
      <c r="C31" s="76">
        <f t="shared" si="2"/>
        <v>2.1097046413502109E-2</v>
      </c>
    </row>
    <row r="32" spans="1:7" ht="30" customHeight="1" x14ac:dyDescent="0.2">
      <c r="A32" s="59" t="str">
        <f>data!B66</f>
        <v>Not giving priority to vehicles</v>
      </c>
      <c r="B32" s="61">
        <f>G12</f>
        <v>3</v>
      </c>
      <c r="C32" s="76">
        <f t="shared" si="2"/>
        <v>1.2658227848101266E-2</v>
      </c>
    </row>
    <row r="33" spans="1:3" ht="30" customHeight="1" x14ac:dyDescent="0.2">
      <c r="A33" s="59" t="str">
        <f>data!B69</f>
        <v>Non-compliance to traffic police signals</v>
      </c>
      <c r="B33" s="61">
        <f>G13</f>
        <v>3</v>
      </c>
      <c r="C33" s="76">
        <f t="shared" si="2"/>
        <v>1.2658227848101266E-2</v>
      </c>
    </row>
    <row r="34" spans="1:3" ht="30" customHeight="1" x14ac:dyDescent="0.2">
      <c r="A34" s="60" t="str">
        <f>data!B6</f>
        <v>TOTAL</v>
      </c>
      <c r="B34" s="62">
        <f>SUM(B23:B33)</f>
        <v>237</v>
      </c>
      <c r="C34" s="63">
        <f t="shared" si="2"/>
        <v>1</v>
      </c>
    </row>
  </sheetData>
  <autoFilter ref="A22:C22"/>
  <sortState ref="A23:C34">
    <sortCondition descending="1" ref="C23:C32"/>
  </sortState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&amp;L&amp;8Γραφείο Ανάλυσης και Στατιστικής&amp;R&amp;8&amp;D</oddFooter>
  </headerFooter>
  <ignoredErrors>
    <ignoredError sqref="B19:F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7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data</vt:lpstr>
      <vt:lpstr>Τροχαία</vt:lpstr>
      <vt:lpstr>Τροχαία (1)</vt:lpstr>
      <vt:lpstr>Τροχαία (2)</vt:lpstr>
      <vt:lpstr>Τροχαία (3)</vt:lpstr>
      <vt:lpstr>Τροχαία (4)</vt:lpstr>
      <vt:lpstr>data for chart3</vt:lpstr>
      <vt:lpstr>Chart1</vt:lpstr>
      <vt:lpstr>Chart2</vt:lpstr>
      <vt:lpstr>Chart3</vt:lpstr>
      <vt:lpstr>dbase</vt:lpstr>
      <vt:lpstr>Τροχαία!Print_Area</vt:lpstr>
      <vt:lpstr>'Τροχαία (1)'!Print_Area</vt:lpstr>
      <vt:lpstr>'Τροχαία (2)'!Print_Area</vt:lpstr>
      <vt:lpstr>'Τροχαία (3)'!Print_Area</vt:lpstr>
      <vt:lpstr>'Τροχαία (4)'!Print_Area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Νεκτάριος Γεωργίου</cp:lastModifiedBy>
  <cp:lastPrinted>2015-04-02T05:22:07Z</cp:lastPrinted>
  <dcterms:created xsi:type="dcterms:W3CDTF">2005-02-15T06:57:49Z</dcterms:created>
  <dcterms:modified xsi:type="dcterms:W3CDTF">2017-03-21T07:25:28Z</dcterms:modified>
</cp:coreProperties>
</file>